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compartida\NIEVES\Mis documentos\AA-PROYECTOS\LO NECESARIO PARA VISAR\AÑO 2024\"/>
    </mc:Choice>
  </mc:AlternateContent>
  <xr:revisionPtr revIDLastSave="0" documentId="8_{8A6F0E0A-E8C1-4A9C-9595-0090F0FE195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anonVisado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12" i="1"/>
  <c r="C17" i="1"/>
  <c r="H7" i="1" l="1"/>
  <c r="K7" i="1"/>
  <c r="E7" i="1"/>
  <c r="B7" i="1"/>
  <c r="I77" i="1" l="1"/>
  <c r="I72" i="1"/>
  <c r="I67" i="1"/>
  <c r="F67" i="1"/>
  <c r="F62" i="1"/>
  <c r="A95" i="1"/>
  <c r="A93" i="1"/>
  <c r="C37" i="1"/>
  <c r="C52" i="1"/>
  <c r="A90" i="1"/>
  <c r="A88" i="1"/>
  <c r="A85" i="1"/>
  <c r="A83" i="1"/>
  <c r="A94" i="1"/>
  <c r="A84" i="1"/>
  <c r="A89" i="1"/>
  <c r="B95" i="1" l="1"/>
  <c r="E95" i="1" s="1"/>
  <c r="H95" i="1" s="1"/>
  <c r="K95" i="1" s="1"/>
  <c r="K96" i="1"/>
  <c r="B90" i="1"/>
  <c r="B85" i="1"/>
  <c r="A80" i="1"/>
  <c r="A75" i="1"/>
  <c r="A70" i="1"/>
  <c r="A65" i="1"/>
  <c r="A60" i="1"/>
  <c r="A50" i="1"/>
  <c r="A45" i="1"/>
  <c r="A40" i="1"/>
  <c r="A30" i="1"/>
  <c r="A25" i="1"/>
  <c r="A20" i="1"/>
  <c r="A15" i="1"/>
  <c r="A10" i="1"/>
  <c r="A78" i="1"/>
  <c r="A8" i="1"/>
  <c r="A23" i="1"/>
  <c r="A33" i="1"/>
  <c r="A38" i="1"/>
  <c r="A48" i="1"/>
  <c r="A53" i="1"/>
  <c r="A58" i="1"/>
  <c r="A63" i="1"/>
  <c r="A68" i="1"/>
  <c r="A73" i="1"/>
  <c r="G8" i="1"/>
  <c r="F12" i="1"/>
  <c r="A69" i="1"/>
  <c r="A44" i="1"/>
  <c r="A19" i="1"/>
  <c r="A34" i="1"/>
  <c r="A24" i="1"/>
  <c r="A79" i="1"/>
  <c r="A59" i="1"/>
  <c r="A39" i="1"/>
  <c r="A14" i="1"/>
  <c r="A54" i="1"/>
  <c r="A74" i="1"/>
  <c r="A49" i="1"/>
  <c r="B86" i="1" l="1"/>
  <c r="E85" i="1"/>
  <c r="H85" i="1" s="1"/>
  <c r="K85" i="1" s="1"/>
  <c r="K86" i="1" s="1"/>
  <c r="B91" i="1"/>
  <c r="E90" i="1"/>
  <c r="H90" i="1" s="1"/>
  <c r="K90" i="1" s="1"/>
  <c r="K91" i="1" s="1"/>
  <c r="B96" i="1"/>
  <c r="B75" i="1"/>
  <c r="E75" i="1" s="1"/>
  <c r="H75" i="1" s="1"/>
  <c r="K75" i="1" s="1"/>
  <c r="K76" i="1" s="1"/>
  <c r="B45" i="1"/>
  <c r="B55" i="1"/>
  <c r="B60" i="1"/>
  <c r="B65" i="1"/>
  <c r="B70" i="1"/>
  <c r="B80" i="1"/>
  <c r="B50" i="1"/>
  <c r="H8" i="1"/>
  <c r="E8" i="1"/>
  <c r="B8" i="1"/>
  <c r="B81" i="1" l="1"/>
  <c r="E80" i="1"/>
  <c r="H80" i="1" s="1"/>
  <c r="K80" i="1" s="1"/>
  <c r="K81" i="1" s="1"/>
  <c r="B46" i="1"/>
  <c r="E45" i="1"/>
  <c r="H45" i="1" s="1"/>
  <c r="K45" i="1" s="1"/>
  <c r="B71" i="1"/>
  <c r="E70" i="1"/>
  <c r="H70" i="1" s="1"/>
  <c r="B56" i="1"/>
  <c r="E55" i="1"/>
  <c r="H55" i="1" s="1"/>
  <c r="K55" i="1" s="1"/>
  <c r="B51" i="1"/>
  <c r="E50" i="1"/>
  <c r="H50" i="1" s="1"/>
  <c r="K50" i="1" s="1"/>
  <c r="H76" i="1"/>
  <c r="B76" i="1"/>
  <c r="B66" i="1"/>
  <c r="E65" i="1"/>
  <c r="B61" i="1"/>
  <c r="E60" i="1"/>
  <c r="I57" i="1"/>
  <c r="I42" i="1"/>
  <c r="H60" i="1" l="1"/>
  <c r="K60" i="1" s="1"/>
  <c r="K61" i="1" s="1"/>
  <c r="E61" i="1"/>
  <c r="K70" i="1"/>
  <c r="K71" i="1" s="1"/>
  <c r="H71" i="1"/>
  <c r="H65" i="1"/>
  <c r="E66" i="1"/>
  <c r="M8" i="1"/>
  <c r="M9" i="1" s="1"/>
  <c r="K56" i="1"/>
  <c r="K51" i="1"/>
  <c r="K46" i="1"/>
  <c r="K65" i="1" l="1"/>
  <c r="K66" i="1" s="1"/>
  <c r="H66" i="1"/>
  <c r="K8" i="1"/>
  <c r="M10" i="1"/>
  <c r="I52" i="1" l="1"/>
  <c r="I37" i="1"/>
  <c r="I32" i="1"/>
  <c r="I27" i="1"/>
  <c r="I22" i="1"/>
  <c r="I17" i="1"/>
  <c r="I12" i="1"/>
  <c r="J8" i="1"/>
  <c r="J9" i="1" s="1"/>
  <c r="F57" i="1"/>
  <c r="F52" i="1"/>
  <c r="F47" i="1"/>
  <c r="F42" i="1"/>
  <c r="F37" i="1"/>
  <c r="F32" i="1"/>
  <c r="F27" i="1"/>
  <c r="F22" i="1"/>
  <c r="F17" i="1"/>
  <c r="G9" i="1"/>
  <c r="G10" i="1" s="1"/>
  <c r="C62" i="1"/>
  <c r="C57" i="1"/>
  <c r="C47" i="1"/>
  <c r="C42" i="1"/>
  <c r="C32" i="1"/>
  <c r="C27" i="1"/>
  <c r="C22" i="1"/>
  <c r="D8" i="1" l="1"/>
  <c r="D9" i="1" s="1"/>
  <c r="D10" i="1" s="1"/>
  <c r="J10" i="1"/>
  <c r="H61" i="1" l="1"/>
  <c r="H56" i="1"/>
  <c r="E56" i="1"/>
  <c r="H51" i="1"/>
  <c r="E51" i="1"/>
  <c r="H46" i="1"/>
  <c r="E46" i="1"/>
  <c r="B40" i="1"/>
  <c r="B35" i="1"/>
  <c r="B30" i="1"/>
  <c r="B25" i="1"/>
  <c r="B20" i="1"/>
  <c r="B15" i="1"/>
  <c r="B10" i="1"/>
  <c r="E10" i="1" s="1"/>
  <c r="H10" i="1" s="1"/>
  <c r="K10" i="1" s="1"/>
  <c r="K11" i="1" s="1"/>
  <c r="K12" i="1" s="1"/>
  <c r="E11" i="1" l="1"/>
  <c r="H11" i="1"/>
  <c r="B36" i="1"/>
  <c r="E35" i="1"/>
  <c r="B26" i="1"/>
  <c r="E25" i="1"/>
  <c r="B41" i="1"/>
  <c r="E40" i="1"/>
  <c r="B16" i="1"/>
  <c r="E15" i="1"/>
  <c r="B31" i="1"/>
  <c r="E30" i="1"/>
  <c r="M13" i="1"/>
  <c r="M14" i="1" s="1"/>
  <c r="M15" i="1" s="1"/>
  <c r="K13" i="1"/>
  <c r="B21" i="1"/>
  <c r="E20" i="1"/>
  <c r="E12" i="1"/>
  <c r="E13" i="1" s="1"/>
  <c r="H12" i="1"/>
  <c r="H13" i="1" s="1"/>
  <c r="B11" i="1"/>
  <c r="H20" i="1" l="1"/>
  <c r="E21" i="1"/>
  <c r="H25" i="1"/>
  <c r="E26" i="1"/>
  <c r="H30" i="1"/>
  <c r="E31" i="1"/>
  <c r="H35" i="1"/>
  <c r="E36" i="1"/>
  <c r="H40" i="1"/>
  <c r="E41" i="1"/>
  <c r="H15" i="1"/>
  <c r="E16" i="1"/>
  <c r="E17" i="1" s="1"/>
  <c r="G13" i="1"/>
  <c r="G14" i="1" s="1"/>
  <c r="G15" i="1" s="1"/>
  <c r="B12" i="1"/>
  <c r="B13" i="1" s="1"/>
  <c r="B17" i="1" s="1"/>
  <c r="J13" i="1"/>
  <c r="J14" i="1" s="1"/>
  <c r="J15" i="1" s="1"/>
  <c r="E18" i="1" l="1"/>
  <c r="E22" i="1" s="1"/>
  <c r="G18" i="1"/>
  <c r="G19" i="1" s="1"/>
  <c r="G20" i="1" s="1"/>
  <c r="K35" i="1"/>
  <c r="K36" i="1" s="1"/>
  <c r="H36" i="1"/>
  <c r="K25" i="1"/>
  <c r="K26" i="1" s="1"/>
  <c r="H26" i="1"/>
  <c r="K15" i="1"/>
  <c r="K16" i="1" s="1"/>
  <c r="K17" i="1" s="1"/>
  <c r="H16" i="1"/>
  <c r="H17" i="1" s="1"/>
  <c r="K30" i="1"/>
  <c r="K31" i="1" s="1"/>
  <c r="H31" i="1"/>
  <c r="K40" i="1"/>
  <c r="K41" i="1" s="1"/>
  <c r="H41" i="1"/>
  <c r="K20" i="1"/>
  <c r="K21" i="1" s="1"/>
  <c r="H21" i="1"/>
  <c r="B18" i="1"/>
  <c r="B22" i="1" s="1"/>
  <c r="D18" i="1"/>
  <c r="D19" i="1" s="1"/>
  <c r="D20" i="1" s="1"/>
  <c r="D13" i="1"/>
  <c r="D14" i="1" s="1"/>
  <c r="D15" i="1" s="1"/>
  <c r="M18" i="1" l="1"/>
  <c r="M19" i="1" s="1"/>
  <c r="M20" i="1" s="1"/>
  <c r="K18" i="1"/>
  <c r="K22" i="1" s="1"/>
  <c r="H18" i="1"/>
  <c r="H22" i="1" s="1"/>
  <c r="J18" i="1"/>
  <c r="J19" i="1" s="1"/>
  <c r="J20" i="1" s="1"/>
  <c r="E23" i="1"/>
  <c r="E27" i="1" s="1"/>
  <c r="G23" i="1"/>
  <c r="G24" i="1" s="1"/>
  <c r="G25" i="1" s="1"/>
  <c r="B23" i="1"/>
  <c r="B27" i="1" s="1"/>
  <c r="D23" i="1"/>
  <c r="D24" i="1" s="1"/>
  <c r="D25" i="1" s="1"/>
  <c r="E28" i="1" l="1"/>
  <c r="E32" i="1" s="1"/>
  <c r="G28" i="1"/>
  <c r="G29" i="1" s="1"/>
  <c r="G30" i="1" s="1"/>
  <c r="H23" i="1"/>
  <c r="H27" i="1" s="1"/>
  <c r="J23" i="1"/>
  <c r="J24" i="1" s="1"/>
  <c r="J25" i="1" s="1"/>
  <c r="K23" i="1"/>
  <c r="K27" i="1" s="1"/>
  <c r="M23" i="1"/>
  <c r="M24" i="1" s="1"/>
  <c r="M25" i="1" s="1"/>
  <c r="B28" i="1"/>
  <c r="B32" i="1" s="1"/>
  <c r="D28" i="1"/>
  <c r="D29" i="1" s="1"/>
  <c r="D30" i="1" s="1"/>
  <c r="K28" i="1" l="1"/>
  <c r="K32" i="1" s="1"/>
  <c r="M28" i="1"/>
  <c r="M29" i="1" s="1"/>
  <c r="M30" i="1" s="1"/>
  <c r="H28" i="1"/>
  <c r="H32" i="1" s="1"/>
  <c r="J28" i="1"/>
  <c r="J29" i="1" s="1"/>
  <c r="J30" i="1" s="1"/>
  <c r="G33" i="1"/>
  <c r="G34" i="1" s="1"/>
  <c r="G35" i="1" s="1"/>
  <c r="E33" i="1"/>
  <c r="E37" i="1" s="1"/>
  <c r="D33" i="1"/>
  <c r="D34" i="1" s="1"/>
  <c r="D35" i="1" s="1"/>
  <c r="B33" i="1"/>
  <c r="B37" i="1" s="1"/>
  <c r="G38" i="1" l="1"/>
  <c r="G39" i="1" s="1"/>
  <c r="G40" i="1" s="1"/>
  <c r="E38" i="1"/>
  <c r="E42" i="1" s="1"/>
  <c r="J33" i="1"/>
  <c r="J34" i="1" s="1"/>
  <c r="J35" i="1" s="1"/>
  <c r="H33" i="1"/>
  <c r="H37" i="1" s="1"/>
  <c r="M33" i="1"/>
  <c r="M34" i="1" s="1"/>
  <c r="M35" i="1" s="1"/>
  <c r="K33" i="1"/>
  <c r="K37" i="1" s="1"/>
  <c r="D38" i="1"/>
  <c r="D39" i="1" s="1"/>
  <c r="D40" i="1" s="1"/>
  <c r="B38" i="1"/>
  <c r="B42" i="1" s="1"/>
  <c r="G43" i="1" l="1"/>
  <c r="G44" i="1" s="1"/>
  <c r="G45" i="1" s="1"/>
  <c r="E43" i="1"/>
  <c r="E47" i="1" s="1"/>
  <c r="J38" i="1"/>
  <c r="J39" i="1" s="1"/>
  <c r="J40" i="1" s="1"/>
  <c r="H38" i="1"/>
  <c r="H42" i="1" s="1"/>
  <c r="M38" i="1"/>
  <c r="M39" i="1" s="1"/>
  <c r="M40" i="1" s="1"/>
  <c r="K38" i="1"/>
  <c r="K42" i="1" s="1"/>
  <c r="D43" i="1"/>
  <c r="B43" i="1"/>
  <c r="B47" i="1" s="1"/>
  <c r="B48" i="1" s="1"/>
  <c r="B52" i="1" s="1"/>
  <c r="B53" i="1" s="1"/>
  <c r="B57" i="1" s="1"/>
  <c r="B58" i="1" s="1"/>
  <c r="H43" i="1" l="1"/>
  <c r="H47" i="1" s="1"/>
  <c r="J43" i="1"/>
  <c r="J44" i="1" s="1"/>
  <c r="J45" i="1" s="1"/>
  <c r="E48" i="1"/>
  <c r="E52" i="1" s="1"/>
  <c r="G48" i="1"/>
  <c r="G49" i="1" s="1"/>
  <c r="G50" i="1" s="1"/>
  <c r="K43" i="1"/>
  <c r="K47" i="1" s="1"/>
  <c r="M43" i="1"/>
  <c r="M44" i="1" s="1"/>
  <c r="M45" i="1" s="1"/>
  <c r="D44" i="1"/>
  <c r="D45" i="1" s="1"/>
  <c r="D48" i="1"/>
  <c r="D49" i="1" s="1"/>
  <c r="D50" i="1" s="1"/>
  <c r="J48" i="1" l="1"/>
  <c r="J49" i="1" s="1"/>
  <c r="J50" i="1" s="1"/>
  <c r="H48" i="1"/>
  <c r="H52" i="1" s="1"/>
  <c r="M48" i="1"/>
  <c r="M49" i="1" s="1"/>
  <c r="M50" i="1" s="1"/>
  <c r="K48" i="1"/>
  <c r="K52" i="1" s="1"/>
  <c r="E53" i="1"/>
  <c r="E57" i="1" s="1"/>
  <c r="G53" i="1"/>
  <c r="G54" i="1" s="1"/>
  <c r="G55" i="1" s="1"/>
  <c r="D53" i="1"/>
  <c r="D54" i="1" s="1"/>
  <c r="D55" i="1" s="1"/>
  <c r="J53" i="1" l="1"/>
  <c r="J54" i="1" s="1"/>
  <c r="J55" i="1" s="1"/>
  <c r="H53" i="1"/>
  <c r="H57" i="1" s="1"/>
  <c r="E58" i="1"/>
  <c r="E62" i="1" s="1"/>
  <c r="G58" i="1"/>
  <c r="G59" i="1" s="1"/>
  <c r="G60" i="1" s="1"/>
  <c r="M53" i="1"/>
  <c r="M54" i="1" s="1"/>
  <c r="M55" i="1" s="1"/>
  <c r="K53" i="1"/>
  <c r="K57" i="1" s="1"/>
  <c r="D58" i="1"/>
  <c r="D59" i="1" s="1"/>
  <c r="D60" i="1" s="1"/>
  <c r="B62" i="1"/>
  <c r="B63" i="1" s="1"/>
  <c r="M58" i="1" l="1"/>
  <c r="M59" i="1" s="1"/>
  <c r="M60" i="1" s="1"/>
  <c r="K58" i="1"/>
  <c r="K62" i="1" s="1"/>
  <c r="H58" i="1"/>
  <c r="H62" i="1" s="1"/>
  <c r="J58" i="1"/>
  <c r="J59" i="1" s="1"/>
  <c r="J60" i="1" s="1"/>
  <c r="G63" i="1"/>
  <c r="G64" i="1" s="1"/>
  <c r="G65" i="1" s="1"/>
  <c r="E63" i="1"/>
  <c r="E67" i="1" s="1"/>
  <c r="B67" i="1"/>
  <c r="B68" i="1" s="1"/>
  <c r="D63" i="1"/>
  <c r="D64" i="1" s="1"/>
  <c r="D65" i="1" s="1"/>
  <c r="G68" i="1" l="1"/>
  <c r="G69" i="1" s="1"/>
  <c r="G70" i="1" s="1"/>
  <c r="E68" i="1"/>
  <c r="E72" i="1"/>
  <c r="J63" i="1"/>
  <c r="J64" i="1" s="1"/>
  <c r="J65" i="1" s="1"/>
  <c r="H63" i="1"/>
  <c r="H67" i="1" s="1"/>
  <c r="K63" i="1"/>
  <c r="K67" i="1" s="1"/>
  <c r="M63" i="1"/>
  <c r="M64" i="1" s="1"/>
  <c r="M65" i="1" s="1"/>
  <c r="D68" i="1"/>
  <c r="D69" i="1" s="1"/>
  <c r="D70" i="1" s="1"/>
  <c r="E71" i="1" s="1"/>
  <c r="B72" i="1"/>
  <c r="B73" i="1" s="1"/>
  <c r="M68" i="1" l="1"/>
  <c r="M69" i="1" s="1"/>
  <c r="M70" i="1" s="1"/>
  <c r="K68" i="1"/>
  <c r="K72" i="1" s="1"/>
  <c r="E77" i="1"/>
  <c r="G73" i="1"/>
  <c r="G74" i="1" s="1"/>
  <c r="G75" i="1" s="1"/>
  <c r="E73" i="1"/>
  <c r="J68" i="1"/>
  <c r="J69" i="1" s="1"/>
  <c r="J70" i="1" s="1"/>
  <c r="H68" i="1"/>
  <c r="H72" i="1" s="1"/>
  <c r="D73" i="1"/>
  <c r="B77" i="1"/>
  <c r="B78" i="1" s="1"/>
  <c r="J73" i="1" l="1"/>
  <c r="J74" i="1" s="1"/>
  <c r="J75" i="1" s="1"/>
  <c r="H73" i="1"/>
  <c r="H77" i="1" s="1"/>
  <c r="E78" i="1"/>
  <c r="G78" i="1"/>
  <c r="G79" i="1" s="1"/>
  <c r="G80" i="1" s="1"/>
  <c r="H81" i="1" s="1"/>
  <c r="E82" i="1"/>
  <c r="M73" i="1"/>
  <c r="M74" i="1" s="1"/>
  <c r="M75" i="1" s="1"/>
  <c r="K73" i="1"/>
  <c r="K77" i="1" s="1"/>
  <c r="D78" i="1"/>
  <c r="B82" i="1"/>
  <c r="D74" i="1"/>
  <c r="D75" i="1" s="1"/>
  <c r="E76" i="1" s="1"/>
  <c r="M78" i="1" l="1"/>
  <c r="M79" i="1" s="1"/>
  <c r="M80" i="1" s="1"/>
  <c r="K78" i="1"/>
  <c r="K82" i="1" s="1"/>
  <c r="E83" i="1"/>
  <c r="G83" i="1"/>
  <c r="G84" i="1" s="1"/>
  <c r="G85" i="1" s="1"/>
  <c r="H86" i="1" s="1"/>
  <c r="E87" i="1"/>
  <c r="H82" i="1"/>
  <c r="H78" i="1"/>
  <c r="J78" i="1"/>
  <c r="J79" i="1" s="1"/>
  <c r="J80" i="1" s="1"/>
  <c r="B87" i="1"/>
  <c r="B83" i="1"/>
  <c r="D83" i="1"/>
  <c r="D84" i="1" s="1"/>
  <c r="D85" i="1" s="1"/>
  <c r="E86" i="1" s="1"/>
  <c r="D79" i="1"/>
  <c r="D80" i="1" s="1"/>
  <c r="E81" i="1" s="1"/>
  <c r="J83" i="1" l="1"/>
  <c r="J84" i="1" s="1"/>
  <c r="J85" i="1" s="1"/>
  <c r="H87" i="1"/>
  <c r="H83" i="1"/>
  <c r="E88" i="1"/>
  <c r="E92" i="1"/>
  <c r="G88" i="1"/>
  <c r="G89" i="1" s="1"/>
  <c r="G90" i="1" s="1"/>
  <c r="H91" i="1" s="1"/>
  <c r="K83" i="1"/>
  <c r="K87" i="1" s="1"/>
  <c r="M83" i="1"/>
  <c r="M84" i="1" s="1"/>
  <c r="M85" i="1" s="1"/>
  <c r="B92" i="1"/>
  <c r="D88" i="1"/>
  <c r="D89" i="1" s="1"/>
  <c r="D90" i="1" s="1"/>
  <c r="E91" i="1" s="1"/>
  <c r="B88" i="1"/>
  <c r="G93" i="1" l="1"/>
  <c r="G94" i="1" s="1"/>
  <c r="G95" i="1" s="1"/>
  <c r="H96" i="1" s="1"/>
  <c r="E93" i="1"/>
  <c r="E97" i="1"/>
  <c r="M88" i="1"/>
  <c r="M89" i="1" s="1"/>
  <c r="M90" i="1" s="1"/>
  <c r="K88" i="1"/>
  <c r="K92" i="1" s="1"/>
  <c r="H88" i="1"/>
  <c r="H92" i="1"/>
  <c r="J88" i="1"/>
  <c r="J89" i="1" s="1"/>
  <c r="J90" i="1" s="1"/>
  <c r="B97" i="1"/>
  <c r="D93" i="1"/>
  <c r="D94" i="1" s="1"/>
  <c r="D95" i="1" s="1"/>
  <c r="E96" i="1" s="1"/>
  <c r="B93" i="1"/>
  <c r="K93" i="1" l="1"/>
  <c r="K97" i="1" s="1"/>
  <c r="M93" i="1"/>
  <c r="M94" i="1" s="1"/>
  <c r="M95" i="1" s="1"/>
  <c r="J93" i="1"/>
  <c r="J94" i="1" s="1"/>
  <c r="J95" i="1" s="1"/>
  <c r="H93" i="1"/>
  <c r="H97" i="1"/>
</calcChain>
</file>

<file path=xl/sharedStrings.xml><?xml version="1.0" encoding="utf-8"?>
<sst xmlns="http://schemas.openxmlformats.org/spreadsheetml/2006/main" count="245" uniqueCount="18">
  <si>
    <t>Presupuesto</t>
  </si>
  <si>
    <t>GRUPOS</t>
  </si>
  <si>
    <t>Aumentos por mil</t>
  </si>
  <si>
    <t>I</t>
  </si>
  <si>
    <t>II</t>
  </si>
  <si>
    <t>III</t>
  </si>
  <si>
    <t>IV</t>
  </si>
  <si>
    <t>(de 12,000 a 18.000)</t>
  </si>
  <si>
    <t>(de 36,000 a 60.000)</t>
  </si>
  <si>
    <t>(de 2400,000 a 4800,000)</t>
  </si>
  <si>
    <t>PRESUPUESTO</t>
  </si>
  <si>
    <t>CANON</t>
  </si>
  <si>
    <t>IVA</t>
  </si>
  <si>
    <t>TOTAL</t>
  </si>
  <si>
    <t>CANON CONSTANTE</t>
  </si>
  <si>
    <t>HASTA  12.000,00 €</t>
  </si>
  <si>
    <t>CANON VARIABLE</t>
  </si>
  <si>
    <t>TABLA DE CANÓN DE VISADO APROBADA PARA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</si>
</sst>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%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6" fillId="7" borderId="16" xfId="0" applyFont="1" applyFill="1" applyBorder="1"/>
    <xf numFmtId="0" fontId="6" fillId="6" borderId="9" xfId="0" applyFont="1" applyFill="1" applyBorder="1"/>
    <xf numFmtId="0" fontId="3" fillId="3" borderId="8" xfId="0" applyFont="1" applyFill="1" applyBorder="1" applyAlignment="1">
      <alignment horizontal="center"/>
    </xf>
    <xf numFmtId="2" fontId="4" fillId="4" borderId="10" xfId="0" applyNumberFormat="1" applyFont="1" applyFill="1" applyBorder="1"/>
    <xf numFmtId="0" fontId="6" fillId="7" borderId="9" xfId="0" applyFont="1" applyFill="1" applyBorder="1"/>
    <xf numFmtId="2" fontId="6" fillId="7" borderId="9" xfId="0" applyNumberFormat="1" applyFont="1" applyFill="1" applyBorder="1"/>
    <xf numFmtId="2" fontId="6" fillId="6" borderId="16" xfId="0" applyNumberFormat="1" applyFont="1" applyFill="1" applyBorder="1"/>
    <xf numFmtId="2" fontId="6" fillId="6" borderId="9" xfId="0" applyNumberFormat="1" applyFont="1" applyFill="1" applyBorder="1"/>
    <xf numFmtId="0" fontId="6" fillId="0" borderId="0" xfId="0" applyFont="1"/>
    <xf numFmtId="0" fontId="2" fillId="2" borderId="21" xfId="0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2" fontId="6" fillId="7" borderId="16" xfId="0" applyNumberFormat="1" applyFont="1" applyFill="1" applyBorder="1"/>
    <xf numFmtId="2" fontId="6" fillId="6" borderId="15" xfId="0" applyNumberFormat="1" applyFont="1" applyFill="1" applyBorder="1"/>
    <xf numFmtId="3" fontId="4" fillId="4" borderId="33" xfId="0" applyNumberFormat="1" applyFont="1" applyFill="1" applyBorder="1" applyAlignment="1">
      <alignment horizontal="center"/>
    </xf>
    <xf numFmtId="2" fontId="4" fillId="4" borderId="17" xfId="0" applyNumberFormat="1" applyFont="1" applyFill="1" applyBorder="1"/>
    <xf numFmtId="2" fontId="6" fillId="7" borderId="15" xfId="0" applyNumberFormat="1" applyFont="1" applyFill="1" applyBorder="1"/>
    <xf numFmtId="0" fontId="6" fillId="6" borderId="15" xfId="0" applyFont="1" applyFill="1" applyBorder="1"/>
    <xf numFmtId="166" fontId="6" fillId="6" borderId="4" xfId="0" applyNumberFormat="1" applyFont="1" applyFill="1" applyBorder="1" applyAlignment="1">
      <alignment horizontal="right"/>
    </xf>
    <xf numFmtId="166" fontId="6" fillId="6" borderId="1" xfId="2" applyNumberFormat="1" applyFont="1" applyFill="1" applyBorder="1" applyAlignment="1" applyProtection="1">
      <alignment horizontal="right"/>
    </xf>
    <xf numFmtId="166" fontId="6" fillId="0" borderId="4" xfId="2" applyNumberFormat="1" applyFont="1" applyFill="1" applyBorder="1" applyAlignment="1" applyProtection="1">
      <alignment horizontal="right" vertical="center"/>
    </xf>
    <xf numFmtId="166" fontId="6" fillId="0" borderId="1" xfId="2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6" fillId="0" borderId="5" xfId="2" applyNumberFormat="1" applyFont="1" applyFill="1" applyBorder="1" applyAlignment="1" applyProtection="1">
      <alignment horizontal="right" vertical="center"/>
    </xf>
    <xf numFmtId="166" fontId="6" fillId="0" borderId="2" xfId="2" applyNumberFormat="1" applyFont="1" applyFill="1" applyBorder="1" applyAlignment="1" applyProtection="1">
      <alignment horizontal="right" vertical="center"/>
    </xf>
    <xf numFmtId="166" fontId="6" fillId="0" borderId="26" xfId="2" applyNumberFormat="1" applyFont="1" applyFill="1" applyBorder="1" applyAlignment="1" applyProtection="1">
      <alignment horizontal="right" vertical="center"/>
    </xf>
    <xf numFmtId="166" fontId="6" fillId="0" borderId="27" xfId="2" applyNumberFormat="1" applyFont="1" applyFill="1" applyBorder="1" applyAlignment="1" applyProtection="1">
      <alignment horizontal="right" vertical="center"/>
    </xf>
    <xf numFmtId="3" fontId="4" fillId="9" borderId="24" xfId="0" applyNumberFormat="1" applyFont="1" applyFill="1" applyBorder="1" applyAlignment="1">
      <alignment horizontal="center"/>
    </xf>
    <xf numFmtId="166" fontId="4" fillId="4" borderId="10" xfId="0" applyNumberFormat="1" applyFont="1" applyFill="1" applyBorder="1"/>
    <xf numFmtId="166" fontId="6" fillId="7" borderId="16" xfId="0" applyNumberFormat="1" applyFont="1" applyFill="1" applyBorder="1"/>
    <xf numFmtId="3" fontId="4" fillId="10" borderId="24" xfId="0" applyNumberFormat="1" applyFont="1" applyFill="1" applyBorder="1" applyAlignment="1">
      <alignment horizontal="center"/>
    </xf>
    <xf numFmtId="166" fontId="4" fillId="10" borderId="10" xfId="0" applyNumberFormat="1" applyFont="1" applyFill="1" applyBorder="1"/>
    <xf numFmtId="3" fontId="4" fillId="9" borderId="24" xfId="0" applyNumberFormat="1" applyFont="1" applyFill="1" applyBorder="1" applyAlignment="1">
      <alignment horizontal="center" vertical="center"/>
    </xf>
    <xf numFmtId="166" fontId="4" fillId="4" borderId="10" xfId="0" applyNumberFormat="1" applyFont="1" applyFill="1" applyBorder="1" applyAlignment="1">
      <alignment vertical="center"/>
    </xf>
    <xf numFmtId="166" fontId="4" fillId="10" borderId="3" xfId="0" applyNumberFormat="1" applyFont="1" applyFill="1" applyBorder="1" applyAlignment="1">
      <alignment horizontal="right"/>
    </xf>
    <xf numFmtId="166" fontId="4" fillId="10" borderId="13" xfId="0" applyNumberFormat="1" applyFont="1" applyFill="1" applyBorder="1" applyAlignment="1">
      <alignment horizontal="right"/>
    </xf>
    <xf numFmtId="166" fontId="4" fillId="10" borderId="38" xfId="0" applyNumberFormat="1" applyFont="1" applyFill="1" applyBorder="1" applyAlignment="1">
      <alignment horizontal="right"/>
    </xf>
    <xf numFmtId="3" fontId="5" fillId="5" borderId="25" xfId="0" applyNumberFormat="1" applyFont="1" applyFill="1" applyBorder="1" applyAlignment="1">
      <alignment horizontal="center"/>
    </xf>
    <xf numFmtId="0" fontId="6" fillId="12" borderId="16" xfId="0" applyFont="1" applyFill="1" applyBorder="1"/>
    <xf numFmtId="165" fontId="4" fillId="12" borderId="9" xfId="2" applyNumberFormat="1" applyFont="1" applyFill="1" applyBorder="1" applyProtection="1"/>
    <xf numFmtId="0" fontId="6" fillId="12" borderId="9" xfId="0" applyFont="1" applyFill="1" applyBorder="1"/>
    <xf numFmtId="2" fontId="6" fillId="12" borderId="15" xfId="0" applyNumberFormat="1" applyFont="1" applyFill="1" applyBorder="1"/>
    <xf numFmtId="166" fontId="6" fillId="12" borderId="4" xfId="0" applyNumberFormat="1" applyFont="1" applyFill="1" applyBorder="1" applyAlignment="1">
      <alignment horizontal="right"/>
    </xf>
    <xf numFmtId="166" fontId="6" fillId="12" borderId="1" xfId="2" applyNumberFormat="1" applyFont="1" applyFill="1" applyBorder="1" applyAlignment="1" applyProtection="1">
      <alignment horizontal="right"/>
    </xf>
    <xf numFmtId="165" fontId="3" fillId="7" borderId="9" xfId="2" applyNumberFormat="1" applyFont="1" applyFill="1" applyBorder="1" applyProtection="1"/>
    <xf numFmtId="166" fontId="4" fillId="8" borderId="34" xfId="0" applyNumberFormat="1" applyFont="1" applyFill="1" applyBorder="1" applyAlignment="1" applyProtection="1">
      <alignment horizontal="right"/>
      <protection locked="0"/>
    </xf>
    <xf numFmtId="166" fontId="4" fillId="8" borderId="35" xfId="0" applyNumberFormat="1" applyFont="1" applyFill="1" applyBorder="1" applyAlignment="1" applyProtection="1">
      <alignment horizontal="right"/>
      <protection locked="0"/>
    </xf>
    <xf numFmtId="166" fontId="4" fillId="8" borderId="37" xfId="0" applyNumberFormat="1" applyFont="1" applyFill="1" applyBorder="1" applyAlignment="1" applyProtection="1">
      <alignment horizontal="right"/>
      <protection locked="0"/>
    </xf>
    <xf numFmtId="164" fontId="4" fillId="0" borderId="28" xfId="1" applyFont="1" applyBorder="1" applyAlignment="1" applyProtection="1"/>
    <xf numFmtId="164" fontId="4" fillId="0" borderId="30" xfId="1" applyFont="1" applyBorder="1" applyAlignment="1" applyProtection="1"/>
    <xf numFmtId="166" fontId="6" fillId="12" borderId="6" xfId="0" applyNumberFormat="1" applyFont="1" applyFill="1" applyBorder="1" applyAlignment="1">
      <alignment horizontal="right" vertical="center"/>
    </xf>
    <xf numFmtId="166" fontId="6" fillId="12" borderId="31" xfId="0" applyNumberFormat="1" applyFont="1" applyFill="1" applyBorder="1" applyAlignment="1">
      <alignment horizontal="right" vertical="center"/>
    </xf>
    <xf numFmtId="166" fontId="7" fillId="0" borderId="6" xfId="2" applyNumberFormat="1" applyFont="1" applyFill="1" applyBorder="1" applyAlignment="1" applyProtection="1">
      <alignment horizontal="right" vertical="center"/>
    </xf>
    <xf numFmtId="166" fontId="7" fillId="0" borderId="31" xfId="2" applyNumberFormat="1" applyFont="1" applyFill="1" applyBorder="1" applyAlignment="1" applyProtection="1">
      <alignment horizontal="right" vertical="center"/>
    </xf>
    <xf numFmtId="166" fontId="7" fillId="0" borderId="29" xfId="2" applyNumberFormat="1" applyFont="1" applyFill="1" applyBorder="1" applyAlignment="1" applyProtection="1">
      <alignment horizontal="right" vertical="center"/>
    </xf>
    <xf numFmtId="166" fontId="7" fillId="0" borderId="32" xfId="2" applyNumberFormat="1" applyFont="1" applyFill="1" applyBorder="1" applyAlignment="1" applyProtection="1">
      <alignment horizontal="right" vertical="center"/>
    </xf>
    <xf numFmtId="166" fontId="4" fillId="8" borderId="36" xfId="0" applyNumberFormat="1" applyFont="1" applyFill="1" applyBorder="1" applyAlignment="1" applyProtection="1">
      <alignment horizontal="right"/>
      <protection locked="0"/>
    </xf>
    <xf numFmtId="166" fontId="7" fillId="0" borderId="11" xfId="2" applyNumberFormat="1" applyFont="1" applyFill="1" applyBorder="1" applyAlignment="1" applyProtection="1">
      <alignment horizontal="right" vertical="center"/>
    </xf>
    <xf numFmtId="166" fontId="7" fillId="0" borderId="7" xfId="2" applyNumberFormat="1" applyFont="1" applyFill="1" applyBorder="1" applyAlignment="1" applyProtection="1">
      <alignment horizontal="right" vertical="center"/>
    </xf>
    <xf numFmtId="166" fontId="4" fillId="11" borderId="3" xfId="0" applyNumberFormat="1" applyFont="1" applyFill="1" applyBorder="1" applyAlignment="1">
      <alignment horizontal="right" vertical="center"/>
    </xf>
    <xf numFmtId="166" fontId="4" fillId="11" borderId="13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6" fontId="3" fillId="3" borderId="14" xfId="0" applyNumberFormat="1" applyFont="1" applyFill="1" applyBorder="1" applyAlignment="1">
      <alignment horizontal="center"/>
    </xf>
    <xf numFmtId="166" fontId="3" fillId="3" borderId="23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>
      <alignment horizontal="center"/>
    </xf>
    <xf numFmtId="166" fontId="6" fillId="6" borderId="6" xfId="0" applyNumberFormat="1" applyFont="1" applyFill="1" applyBorder="1" applyAlignment="1">
      <alignment horizontal="right" vertical="center"/>
    </xf>
    <xf numFmtId="166" fontId="6" fillId="6" borderId="31" xfId="0" applyNumberFormat="1" applyFont="1" applyFill="1" applyBorder="1" applyAlignment="1">
      <alignment horizontal="right" vertical="center"/>
    </xf>
    <xf numFmtId="166" fontId="4" fillId="8" borderId="3" xfId="0" applyNumberFormat="1" applyFont="1" applyFill="1" applyBorder="1" applyAlignment="1" applyProtection="1">
      <alignment horizontal="right"/>
      <protection locked="0"/>
    </xf>
    <xf numFmtId="166" fontId="4" fillId="8" borderId="13" xfId="0" applyNumberFormat="1" applyFont="1" applyFill="1" applyBorder="1" applyAlignment="1" applyProtection="1">
      <alignment horizontal="right"/>
      <protection locked="0"/>
    </xf>
    <xf numFmtId="166" fontId="6" fillId="6" borderId="4" xfId="0" applyNumberFormat="1" applyFont="1" applyFill="1" applyBorder="1" applyAlignment="1">
      <alignment horizontal="right" vertical="center"/>
    </xf>
    <xf numFmtId="166" fontId="7" fillId="0" borderId="4" xfId="2" applyNumberFormat="1" applyFont="1" applyFill="1" applyBorder="1" applyAlignment="1" applyProtection="1">
      <alignment horizontal="right" vertical="center"/>
    </xf>
    <xf numFmtId="166" fontId="4" fillId="11" borderId="38" xfId="0" applyNumberFormat="1" applyFont="1" applyFill="1" applyBorder="1" applyAlignment="1">
      <alignment horizontal="right" vertical="center"/>
    </xf>
    <xf numFmtId="166" fontId="4" fillId="8" borderId="38" xfId="0" applyNumberFormat="1" applyFont="1" applyFill="1" applyBorder="1" applyAlignment="1" applyProtection="1">
      <alignment horizontal="right"/>
      <protection locked="0"/>
    </xf>
    <xf numFmtId="166" fontId="7" fillId="0" borderId="26" xfId="2" applyNumberFormat="1" applyFont="1" applyFill="1" applyBorder="1" applyAlignment="1" applyProtection="1">
      <alignment horizontal="right" vertical="center"/>
    </xf>
    <xf numFmtId="164" fontId="4" fillId="0" borderId="28" xfId="1" applyFont="1" applyBorder="1" applyAlignment="1" applyProtection="1">
      <alignment horizontal="center"/>
    </xf>
    <xf numFmtId="164" fontId="4" fillId="0" borderId="30" xfId="1" applyFont="1" applyBorder="1" applyAlignment="1" applyProtection="1">
      <alignment horizontal="center"/>
    </xf>
    <xf numFmtId="166" fontId="7" fillId="0" borderId="5" xfId="2" applyNumberFormat="1" applyFont="1" applyFill="1" applyBorder="1" applyAlignment="1" applyProtection="1">
      <alignment horizontal="right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workbookViewId="0">
      <selection activeCell="C7" sqref="C7:D7"/>
    </sheetView>
  </sheetViews>
  <sheetFormatPr baseColWidth="10" defaultColWidth="11.42578125" defaultRowHeight="15" x14ac:dyDescent="0.25"/>
  <cols>
    <col min="1" max="1" width="23.28515625" bestFit="1" customWidth="1"/>
    <col min="2" max="2" width="10" bestFit="1" customWidth="1"/>
    <col min="3" max="4" width="10.7109375" style="25" customWidth="1"/>
    <col min="5" max="5" width="10" bestFit="1" customWidth="1"/>
    <col min="6" max="6" width="10.7109375" style="25" customWidth="1"/>
    <col min="7" max="7" width="9.28515625" style="25" bestFit="1" customWidth="1"/>
    <col min="8" max="8" width="10" bestFit="1" customWidth="1"/>
    <col min="9" max="10" width="10.7109375" style="25" customWidth="1"/>
    <col min="11" max="11" width="10" bestFit="1" customWidth="1"/>
    <col min="12" max="13" width="10.7109375" style="25" customWidth="1"/>
  </cols>
  <sheetData>
    <row r="1" spans="1:13" ht="26.25" x14ac:dyDescent="0.4">
      <c r="A1" s="83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5.75" thickBot="1" x14ac:dyDescent="0.3">
      <c r="A2" s="10" t="s">
        <v>0</v>
      </c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x14ac:dyDescent="0.25">
      <c r="A3" s="10" t="s">
        <v>2</v>
      </c>
      <c r="B3" s="3" t="s">
        <v>3</v>
      </c>
      <c r="C3" s="64" t="s">
        <v>10</v>
      </c>
      <c r="D3" s="65"/>
      <c r="E3" s="3" t="s">
        <v>4</v>
      </c>
      <c r="F3" s="64" t="s">
        <v>10</v>
      </c>
      <c r="G3" s="65"/>
      <c r="H3" s="3" t="s">
        <v>5</v>
      </c>
      <c r="I3" s="64" t="s">
        <v>10</v>
      </c>
      <c r="J3" s="66"/>
      <c r="K3" s="3" t="s">
        <v>6</v>
      </c>
      <c r="L3" s="64" t="s">
        <v>10</v>
      </c>
      <c r="M3" s="67"/>
    </row>
    <row r="4" spans="1:13" ht="27.75" customHeight="1" thickBot="1" x14ac:dyDescent="0.3">
      <c r="A4" s="35" t="s">
        <v>14</v>
      </c>
      <c r="B4" s="36">
        <v>68.27</v>
      </c>
      <c r="C4" s="62" t="s">
        <v>15</v>
      </c>
      <c r="D4" s="63"/>
      <c r="E4" s="36">
        <v>74.760000000000005</v>
      </c>
      <c r="F4" s="62" t="s">
        <v>15</v>
      </c>
      <c r="G4" s="63"/>
      <c r="H4" s="36">
        <v>100.8</v>
      </c>
      <c r="I4" s="62" t="s">
        <v>15</v>
      </c>
      <c r="J4" s="63"/>
      <c r="K4" s="36">
        <v>126.79</v>
      </c>
      <c r="L4" s="62" t="s">
        <v>15</v>
      </c>
      <c r="M4" s="77"/>
    </row>
    <row r="5" spans="1:13" ht="5.25" customHeight="1" thickBot="1" x14ac:dyDescent="0.3">
      <c r="A5" s="33"/>
      <c r="B5" s="34"/>
      <c r="C5" s="37"/>
      <c r="D5" s="38"/>
      <c r="E5" s="34"/>
      <c r="F5" s="37"/>
      <c r="G5" s="38"/>
      <c r="H5" s="34"/>
      <c r="I5" s="37"/>
      <c r="J5" s="38"/>
      <c r="K5" s="34"/>
      <c r="L5" s="37"/>
      <c r="M5" s="39"/>
    </row>
    <row r="6" spans="1:13" ht="15.75" thickBot="1" x14ac:dyDescent="0.3">
      <c r="A6" s="30" t="s">
        <v>16</v>
      </c>
      <c r="B6" s="3" t="s">
        <v>3</v>
      </c>
      <c r="C6" s="64" t="s">
        <v>10</v>
      </c>
      <c r="D6" s="65"/>
      <c r="E6" s="3" t="s">
        <v>4</v>
      </c>
      <c r="F6" s="64" t="s">
        <v>10</v>
      </c>
      <c r="G6" s="65"/>
      <c r="H6" s="3" t="s">
        <v>5</v>
      </c>
      <c r="I6" s="64" t="s">
        <v>10</v>
      </c>
      <c r="J6" s="66"/>
      <c r="K6" s="3" t="s">
        <v>6</v>
      </c>
      <c r="L6" s="64" t="s">
        <v>10</v>
      </c>
      <c r="M6" s="67"/>
    </row>
    <row r="7" spans="1:13" ht="15.75" thickBot="1" x14ac:dyDescent="0.3">
      <c r="A7" s="11">
        <v>12000</v>
      </c>
      <c r="B7" s="31">
        <f>B4</f>
        <v>68.27</v>
      </c>
      <c r="C7" s="73">
        <f>A7</f>
        <v>12000</v>
      </c>
      <c r="D7" s="74"/>
      <c r="E7" s="31">
        <f>E4</f>
        <v>74.760000000000005</v>
      </c>
      <c r="F7" s="73">
        <v>12000</v>
      </c>
      <c r="G7" s="74"/>
      <c r="H7" s="31">
        <f>H4</f>
        <v>100.8</v>
      </c>
      <c r="I7" s="73">
        <v>12000</v>
      </c>
      <c r="J7" s="74"/>
      <c r="K7" s="31">
        <f>K4</f>
        <v>126.79</v>
      </c>
      <c r="L7" s="73">
        <v>12000</v>
      </c>
      <c r="M7" s="78"/>
    </row>
    <row r="8" spans="1:13" x14ac:dyDescent="0.25">
      <c r="A8" s="40">
        <f>A7</f>
        <v>12000</v>
      </c>
      <c r="B8" s="32">
        <f>B7</f>
        <v>68.27</v>
      </c>
      <c r="C8" s="20" t="s">
        <v>11</v>
      </c>
      <c r="D8" s="22">
        <f>B7+((C7-A7)*B9)</f>
        <v>68.27</v>
      </c>
      <c r="E8" s="32">
        <f>E7</f>
        <v>74.760000000000005</v>
      </c>
      <c r="F8" s="20" t="s">
        <v>11</v>
      </c>
      <c r="G8" s="22">
        <f>E7+((F7-A7)*E9)</f>
        <v>74.760000000000005</v>
      </c>
      <c r="H8" s="32">
        <f>H7</f>
        <v>100.8</v>
      </c>
      <c r="I8" s="20" t="s">
        <v>11</v>
      </c>
      <c r="J8" s="26">
        <f>H7+((I7-A7)*H9)</f>
        <v>100.8</v>
      </c>
      <c r="K8" s="32">
        <f>K7</f>
        <v>126.79</v>
      </c>
      <c r="L8" s="20" t="s">
        <v>11</v>
      </c>
      <c r="M8" s="28">
        <f>K7+((L7-A7)*K9)</f>
        <v>126.79</v>
      </c>
    </row>
    <row r="9" spans="1:13" x14ac:dyDescent="0.25">
      <c r="A9" s="12" t="s">
        <v>7</v>
      </c>
      <c r="B9" s="47">
        <v>2.7100000000000002E-3</v>
      </c>
      <c r="C9" s="21" t="s">
        <v>12</v>
      </c>
      <c r="D9" s="23">
        <f>D8*0.21</f>
        <v>14.336699999999999</v>
      </c>
      <c r="E9" s="47">
        <v>4.8799999999999998E-3</v>
      </c>
      <c r="F9" s="21" t="s">
        <v>12</v>
      </c>
      <c r="G9" s="23">
        <f>G8*0.21</f>
        <v>15.6996</v>
      </c>
      <c r="H9" s="47">
        <v>5.4200000000000003E-3</v>
      </c>
      <c r="I9" s="21" t="s">
        <v>12</v>
      </c>
      <c r="J9" s="27">
        <f>J8*0.21</f>
        <v>21.167999999999999</v>
      </c>
      <c r="K9" s="47">
        <v>1.107E-2</v>
      </c>
      <c r="L9" s="21" t="s">
        <v>12</v>
      </c>
      <c r="M9" s="29">
        <f>M8*0.21</f>
        <v>26.625900000000001</v>
      </c>
    </row>
    <row r="10" spans="1:13" x14ac:dyDescent="0.25">
      <c r="A10" s="51">
        <f>A12</f>
        <v>18000</v>
      </c>
      <c r="B10" s="2">
        <f>A10-A7</f>
        <v>6000</v>
      </c>
      <c r="C10" s="71" t="s">
        <v>13</v>
      </c>
      <c r="D10" s="55">
        <f>D8+D9</f>
        <v>82.606699999999989</v>
      </c>
      <c r="E10" s="2">
        <f>B10</f>
        <v>6000</v>
      </c>
      <c r="F10" s="71" t="s">
        <v>13</v>
      </c>
      <c r="G10" s="55">
        <f>G8+G9</f>
        <v>90.459600000000009</v>
      </c>
      <c r="H10" s="2">
        <f>E10</f>
        <v>6000</v>
      </c>
      <c r="I10" s="71" t="s">
        <v>13</v>
      </c>
      <c r="J10" s="60">
        <f>J8+J9</f>
        <v>121.96799999999999</v>
      </c>
      <c r="K10" s="2">
        <f>H10</f>
        <v>6000</v>
      </c>
      <c r="L10" s="71" t="s">
        <v>13</v>
      </c>
      <c r="M10" s="57">
        <f>M8+M9</f>
        <v>153.41590000000002</v>
      </c>
    </row>
    <row r="11" spans="1:13" ht="15.75" thickBot="1" x14ac:dyDescent="0.3">
      <c r="A11" s="52"/>
      <c r="B11" s="19">
        <f>B10*B9</f>
        <v>16.260000000000002</v>
      </c>
      <c r="C11" s="72"/>
      <c r="D11" s="56"/>
      <c r="E11" s="19">
        <f>E10*E9</f>
        <v>29.279999999999998</v>
      </c>
      <c r="F11" s="72"/>
      <c r="G11" s="56"/>
      <c r="H11" s="19">
        <f>H10*H9</f>
        <v>32.520000000000003</v>
      </c>
      <c r="I11" s="72"/>
      <c r="J11" s="61"/>
      <c r="K11" s="19">
        <f>K10*K9</f>
        <v>66.42</v>
      </c>
      <c r="L11" s="72"/>
      <c r="M11" s="58"/>
    </row>
    <row r="12" spans="1:13" ht="15.75" thickBot="1" x14ac:dyDescent="0.3">
      <c r="A12" s="16">
        <v>18000</v>
      </c>
      <c r="B12" s="17">
        <f>B8+B11</f>
        <v>84.53</v>
      </c>
      <c r="C12" s="73">
        <f>A12</f>
        <v>18000</v>
      </c>
      <c r="D12" s="74"/>
      <c r="E12" s="17">
        <f>E8+E11</f>
        <v>104.04</v>
      </c>
      <c r="F12" s="73">
        <f>A12</f>
        <v>18000</v>
      </c>
      <c r="G12" s="74"/>
      <c r="H12" s="17">
        <f>H8+H11</f>
        <v>133.32</v>
      </c>
      <c r="I12" s="73">
        <f>A12</f>
        <v>18000</v>
      </c>
      <c r="J12" s="74"/>
      <c r="K12" s="17">
        <f>K8+K11</f>
        <v>193.21</v>
      </c>
      <c r="L12" s="73">
        <v>18000</v>
      </c>
      <c r="M12" s="78"/>
    </row>
    <row r="13" spans="1:13" x14ac:dyDescent="0.25">
      <c r="A13" s="12">
        <v>18000</v>
      </c>
      <c r="B13" s="1">
        <f>B12</f>
        <v>84.53</v>
      </c>
      <c r="C13" s="20" t="s">
        <v>11</v>
      </c>
      <c r="D13" s="22">
        <f>B12+((C12-A12)*B14)</f>
        <v>84.53</v>
      </c>
      <c r="E13" s="1">
        <f>E12</f>
        <v>104.04</v>
      </c>
      <c r="F13" s="20" t="s">
        <v>11</v>
      </c>
      <c r="G13" s="22">
        <f>E12+((F12-A12)*E14)</f>
        <v>104.04</v>
      </c>
      <c r="H13" s="1">
        <f>H12</f>
        <v>133.32</v>
      </c>
      <c r="I13" s="20" t="s">
        <v>11</v>
      </c>
      <c r="J13" s="26">
        <f>H12+((I12-A12)*H14)</f>
        <v>133.32</v>
      </c>
      <c r="K13" s="1">
        <f>K12</f>
        <v>193.21</v>
      </c>
      <c r="L13" s="20" t="s">
        <v>11</v>
      </c>
      <c r="M13" s="28">
        <f>K12+((L12-A12)*K14)</f>
        <v>193.21</v>
      </c>
    </row>
    <row r="14" spans="1:13" x14ac:dyDescent="0.25">
      <c r="A14" s="13" t="str">
        <f>_xlfn.CONCAT("de ",A12," a ",A17)</f>
        <v>de 18000 a 24000</v>
      </c>
      <c r="B14" s="47">
        <v>4.3400000000000001E-3</v>
      </c>
      <c r="C14" s="21" t="s">
        <v>12</v>
      </c>
      <c r="D14" s="23">
        <f>D13*0.21</f>
        <v>17.751300000000001</v>
      </c>
      <c r="E14" s="47">
        <v>5.4299999999999999E-3</v>
      </c>
      <c r="F14" s="21" t="s">
        <v>12</v>
      </c>
      <c r="G14" s="23">
        <f>G13*0.21</f>
        <v>21.848400000000002</v>
      </c>
      <c r="H14" s="47">
        <v>7.0600000000000003E-3</v>
      </c>
      <c r="I14" s="21" t="s">
        <v>12</v>
      </c>
      <c r="J14" s="27">
        <f>J13*0.21</f>
        <v>27.997199999999996</v>
      </c>
      <c r="K14" s="47">
        <v>1.035E-2</v>
      </c>
      <c r="L14" s="21" t="s">
        <v>12</v>
      </c>
      <c r="M14" s="29">
        <f>M13*0.21</f>
        <v>40.574100000000001</v>
      </c>
    </row>
    <row r="15" spans="1:13" x14ac:dyDescent="0.25">
      <c r="A15" s="51">
        <f>A17</f>
        <v>24000</v>
      </c>
      <c r="B15" s="5">
        <f>A15-A13</f>
        <v>6000</v>
      </c>
      <c r="C15" s="71" t="s">
        <v>13</v>
      </c>
      <c r="D15" s="55">
        <f>D13+D14</f>
        <v>102.2813</v>
      </c>
      <c r="E15" s="2">
        <f>B15</f>
        <v>6000</v>
      </c>
      <c r="F15" s="71" t="s">
        <v>13</v>
      </c>
      <c r="G15" s="55">
        <f>G13+G14</f>
        <v>125.8884</v>
      </c>
      <c r="H15" s="2">
        <f>E15</f>
        <v>6000</v>
      </c>
      <c r="I15" s="71" t="s">
        <v>13</v>
      </c>
      <c r="J15" s="60">
        <f>J13+J14</f>
        <v>161.31719999999999</v>
      </c>
      <c r="K15" s="2">
        <f>H15</f>
        <v>6000</v>
      </c>
      <c r="L15" s="71" t="s">
        <v>13</v>
      </c>
      <c r="M15" s="57">
        <f>M13+M14</f>
        <v>233.78410000000002</v>
      </c>
    </row>
    <row r="16" spans="1:13" x14ac:dyDescent="0.25">
      <c r="A16" s="52"/>
      <c r="B16" s="6">
        <f>B15*B14</f>
        <v>26.04</v>
      </c>
      <c r="C16" s="75"/>
      <c r="D16" s="76"/>
      <c r="E16" s="6">
        <f>E15*E14</f>
        <v>32.58</v>
      </c>
      <c r="F16" s="75"/>
      <c r="G16" s="76"/>
      <c r="H16" s="6">
        <f>H15*H14</f>
        <v>42.36</v>
      </c>
      <c r="I16" s="75"/>
      <c r="J16" s="82"/>
      <c r="K16" s="6">
        <f>K15*K14</f>
        <v>62.1</v>
      </c>
      <c r="L16" s="75"/>
      <c r="M16" s="79"/>
    </row>
    <row r="17" spans="1:13" ht="15.75" thickBot="1" x14ac:dyDescent="0.3">
      <c r="A17" s="11">
        <v>24000</v>
      </c>
      <c r="B17" s="4">
        <f>B13+B16</f>
        <v>110.57</v>
      </c>
      <c r="C17" s="73">
        <f>A17</f>
        <v>24000</v>
      </c>
      <c r="D17" s="74"/>
      <c r="E17" s="4">
        <f>E13+E16</f>
        <v>136.62</v>
      </c>
      <c r="F17" s="73">
        <f>A17</f>
        <v>24000</v>
      </c>
      <c r="G17" s="74"/>
      <c r="H17" s="4">
        <f>H13+H16</f>
        <v>175.68</v>
      </c>
      <c r="I17" s="73">
        <f>A17</f>
        <v>24000</v>
      </c>
      <c r="J17" s="74"/>
      <c r="K17" s="4">
        <f>K13+K16</f>
        <v>255.31</v>
      </c>
      <c r="L17" s="73">
        <v>24000</v>
      </c>
      <c r="M17" s="78"/>
    </row>
    <row r="18" spans="1:13" x14ac:dyDescent="0.25">
      <c r="A18" s="12">
        <v>24000</v>
      </c>
      <c r="B18" s="1">
        <f>B17</f>
        <v>110.57</v>
      </c>
      <c r="C18" s="20" t="s">
        <v>11</v>
      </c>
      <c r="D18" s="22">
        <f>B17+((C17-A17)*B19)</f>
        <v>110.57</v>
      </c>
      <c r="E18" s="1">
        <f>E17</f>
        <v>136.62</v>
      </c>
      <c r="F18" s="20" t="s">
        <v>11</v>
      </c>
      <c r="G18" s="22">
        <f>E17+((F17-A17)*E19)</f>
        <v>136.62</v>
      </c>
      <c r="H18" s="1">
        <f>H17</f>
        <v>175.68</v>
      </c>
      <c r="I18" s="20" t="s">
        <v>11</v>
      </c>
      <c r="J18" s="26">
        <f>H17+((I17-A17)*H19)</f>
        <v>175.68</v>
      </c>
      <c r="K18" s="1">
        <f>K17</f>
        <v>255.31</v>
      </c>
      <c r="L18" s="20" t="s">
        <v>11</v>
      </c>
      <c r="M18" s="28">
        <f>K17+((L17-A17)*K19)</f>
        <v>255.31</v>
      </c>
    </row>
    <row r="19" spans="1:13" x14ac:dyDescent="0.25">
      <c r="A19" s="13" t="str">
        <f>_xlfn.CONCAT("de ",A17," a ",A22)</f>
        <v>de 24000 a 30000</v>
      </c>
      <c r="B19" s="47">
        <v>3.8E-3</v>
      </c>
      <c r="C19" s="21" t="s">
        <v>12</v>
      </c>
      <c r="D19" s="23">
        <f>D18*0.21</f>
        <v>23.219699999999996</v>
      </c>
      <c r="E19" s="47">
        <v>4.8700000000000002E-3</v>
      </c>
      <c r="F19" s="21" t="s">
        <v>12</v>
      </c>
      <c r="G19" s="23">
        <f>G18*0.21</f>
        <v>28.690200000000001</v>
      </c>
      <c r="H19" s="47">
        <v>6.4900000000000001E-3</v>
      </c>
      <c r="I19" s="21" t="s">
        <v>12</v>
      </c>
      <c r="J19" s="27">
        <f>J18*0.21</f>
        <v>36.892800000000001</v>
      </c>
      <c r="K19" s="47">
        <v>9.7999999999999997E-3</v>
      </c>
      <c r="L19" s="21" t="s">
        <v>12</v>
      </c>
      <c r="M19" s="29">
        <f>M18*0.21</f>
        <v>53.615099999999998</v>
      </c>
    </row>
    <row r="20" spans="1:13" x14ac:dyDescent="0.25">
      <c r="A20" s="51">
        <f>A22</f>
        <v>30000</v>
      </c>
      <c r="B20" s="5">
        <f>A20-A18</f>
        <v>6000</v>
      </c>
      <c r="C20" s="71" t="s">
        <v>13</v>
      </c>
      <c r="D20" s="55">
        <f>D18+D19</f>
        <v>133.78969999999998</v>
      </c>
      <c r="E20" s="2">
        <f>B20</f>
        <v>6000</v>
      </c>
      <c r="F20" s="71" t="s">
        <v>13</v>
      </c>
      <c r="G20" s="55">
        <f>G18+G19</f>
        <v>165.31020000000001</v>
      </c>
      <c r="H20" s="2">
        <f>E20</f>
        <v>6000</v>
      </c>
      <c r="I20" s="71" t="s">
        <v>13</v>
      </c>
      <c r="J20" s="60">
        <f>J18+J19</f>
        <v>212.5728</v>
      </c>
      <c r="K20" s="2">
        <f>H20</f>
        <v>6000</v>
      </c>
      <c r="L20" s="71" t="s">
        <v>13</v>
      </c>
      <c r="M20" s="57">
        <f>M18+M19</f>
        <v>308.92509999999999</v>
      </c>
    </row>
    <row r="21" spans="1:13" ht="15.75" thickBot="1" x14ac:dyDescent="0.3">
      <c r="A21" s="52"/>
      <c r="B21" s="18">
        <f>B20*B19</f>
        <v>22.8</v>
      </c>
      <c r="C21" s="72"/>
      <c r="D21" s="56"/>
      <c r="E21" s="18">
        <f>E20*E19</f>
        <v>29.220000000000002</v>
      </c>
      <c r="F21" s="72"/>
      <c r="G21" s="56"/>
      <c r="H21" s="18">
        <f>H20*H19</f>
        <v>38.94</v>
      </c>
      <c r="I21" s="72"/>
      <c r="J21" s="61"/>
      <c r="K21" s="18">
        <f>K20*K19</f>
        <v>58.8</v>
      </c>
      <c r="L21" s="72"/>
      <c r="M21" s="58"/>
    </row>
    <row r="22" spans="1:13" ht="15.75" thickBot="1" x14ac:dyDescent="0.3">
      <c r="A22" s="16">
        <v>30000</v>
      </c>
      <c r="B22" s="17">
        <f>B18+B21</f>
        <v>133.37</v>
      </c>
      <c r="C22" s="48">
        <f>A22</f>
        <v>30000</v>
      </c>
      <c r="D22" s="49"/>
      <c r="E22" s="17">
        <f>E18+E21</f>
        <v>165.84</v>
      </c>
      <c r="F22" s="48">
        <f>A22</f>
        <v>30000</v>
      </c>
      <c r="G22" s="49"/>
      <c r="H22" s="17">
        <f>H18+H21</f>
        <v>214.62</v>
      </c>
      <c r="I22" s="48">
        <f>A22</f>
        <v>30000</v>
      </c>
      <c r="J22" s="59"/>
      <c r="K22" s="17">
        <f>K18+K21</f>
        <v>314.11</v>
      </c>
      <c r="L22" s="48">
        <v>30000</v>
      </c>
      <c r="M22" s="50"/>
    </row>
    <row r="23" spans="1:13" x14ac:dyDescent="0.25">
      <c r="A23" s="40">
        <f>A22</f>
        <v>30000</v>
      </c>
      <c r="B23" s="1">
        <f>B22</f>
        <v>133.37</v>
      </c>
      <c r="C23" s="20" t="s">
        <v>11</v>
      </c>
      <c r="D23" s="22">
        <f>B22+((C22-A22)*B24)</f>
        <v>133.37</v>
      </c>
      <c r="E23" s="1">
        <f>E22</f>
        <v>165.84</v>
      </c>
      <c r="F23" s="20" t="s">
        <v>11</v>
      </c>
      <c r="G23" s="22">
        <f>E22+((F22-A22)*E24)</f>
        <v>165.84</v>
      </c>
      <c r="H23" s="1">
        <f>H22</f>
        <v>214.62</v>
      </c>
      <c r="I23" s="20" t="s">
        <v>11</v>
      </c>
      <c r="J23" s="26">
        <f>H22+((I22-A22)*H24)</f>
        <v>214.62</v>
      </c>
      <c r="K23" s="1">
        <f>K22</f>
        <v>314.11</v>
      </c>
      <c r="L23" s="20" t="s">
        <v>11</v>
      </c>
      <c r="M23" s="28">
        <f>K22+((L22-A22)*K24)</f>
        <v>314.11</v>
      </c>
    </row>
    <row r="24" spans="1:13" x14ac:dyDescent="0.25">
      <c r="A24" s="13" t="str">
        <f>_xlfn.CONCAT("de ",A22," a ",A27)</f>
        <v>de 30000 a 36000</v>
      </c>
      <c r="B24" s="47">
        <v>3.8E-3</v>
      </c>
      <c r="C24" s="21" t="s">
        <v>12</v>
      </c>
      <c r="D24" s="23">
        <f>D23*0.21</f>
        <v>28.0077</v>
      </c>
      <c r="E24" s="47">
        <v>4.8900000000000002E-3</v>
      </c>
      <c r="F24" s="21" t="s">
        <v>12</v>
      </c>
      <c r="G24" s="23">
        <f>G23*0.21</f>
        <v>34.8264</v>
      </c>
      <c r="H24" s="47">
        <v>6.4999999999999997E-3</v>
      </c>
      <c r="I24" s="21" t="s">
        <v>12</v>
      </c>
      <c r="J24" s="27">
        <f>J23*0.21</f>
        <v>45.0702</v>
      </c>
      <c r="K24" s="47">
        <v>9.75E-3</v>
      </c>
      <c r="L24" s="21" t="s">
        <v>12</v>
      </c>
      <c r="M24" s="29">
        <f>M23*0.21</f>
        <v>65.963099999999997</v>
      </c>
    </row>
    <row r="25" spans="1:13" x14ac:dyDescent="0.25">
      <c r="A25" s="51">
        <f>A27</f>
        <v>36000</v>
      </c>
      <c r="B25" s="5">
        <f>A25-A23</f>
        <v>6000</v>
      </c>
      <c r="C25" s="71" t="s">
        <v>13</v>
      </c>
      <c r="D25" s="55">
        <f>D23+D24</f>
        <v>161.3777</v>
      </c>
      <c r="E25" s="2">
        <f>B25</f>
        <v>6000</v>
      </c>
      <c r="F25" s="71" t="s">
        <v>13</v>
      </c>
      <c r="G25" s="55">
        <f>G23+G24</f>
        <v>200.66640000000001</v>
      </c>
      <c r="H25" s="2">
        <f>E25</f>
        <v>6000</v>
      </c>
      <c r="I25" s="71" t="s">
        <v>13</v>
      </c>
      <c r="J25" s="60">
        <f>J23+J24</f>
        <v>259.6902</v>
      </c>
      <c r="K25" s="2">
        <f>H25</f>
        <v>6000</v>
      </c>
      <c r="L25" s="71" t="s">
        <v>13</v>
      </c>
      <c r="M25" s="57">
        <f>M23+M24</f>
        <v>380.07310000000001</v>
      </c>
    </row>
    <row r="26" spans="1:13" ht="15.75" thickBot="1" x14ac:dyDescent="0.3">
      <c r="A26" s="52"/>
      <c r="B26" s="18">
        <f>B25*B24</f>
        <v>22.8</v>
      </c>
      <c r="C26" s="72"/>
      <c r="D26" s="56"/>
      <c r="E26" s="18">
        <f>E25*E24</f>
        <v>29.34</v>
      </c>
      <c r="F26" s="72"/>
      <c r="G26" s="56"/>
      <c r="H26" s="18">
        <f>H25*H24</f>
        <v>39</v>
      </c>
      <c r="I26" s="72"/>
      <c r="J26" s="61"/>
      <c r="K26" s="18">
        <f>K25*K24</f>
        <v>58.5</v>
      </c>
      <c r="L26" s="72"/>
      <c r="M26" s="58"/>
    </row>
    <row r="27" spans="1:13" ht="15.75" thickBot="1" x14ac:dyDescent="0.3">
      <c r="A27" s="16">
        <v>36000</v>
      </c>
      <c r="B27" s="17">
        <f>B23+B26</f>
        <v>156.17000000000002</v>
      </c>
      <c r="C27" s="48">
        <f>A27</f>
        <v>36000</v>
      </c>
      <c r="D27" s="49"/>
      <c r="E27" s="17">
        <f>E23+E26</f>
        <v>195.18</v>
      </c>
      <c r="F27" s="48">
        <f>A27</f>
        <v>36000</v>
      </c>
      <c r="G27" s="49"/>
      <c r="H27" s="17">
        <f>H23+H26</f>
        <v>253.62</v>
      </c>
      <c r="I27" s="48">
        <f>A27</f>
        <v>36000</v>
      </c>
      <c r="J27" s="59"/>
      <c r="K27" s="17">
        <f>K23+K26</f>
        <v>372.61</v>
      </c>
      <c r="L27" s="48">
        <v>36000</v>
      </c>
      <c r="M27" s="50"/>
    </row>
    <row r="28" spans="1:13" x14ac:dyDescent="0.25">
      <c r="A28" s="12">
        <v>36000</v>
      </c>
      <c r="B28" s="1">
        <f>B27</f>
        <v>156.17000000000002</v>
      </c>
      <c r="C28" s="20" t="s">
        <v>11</v>
      </c>
      <c r="D28" s="22">
        <f>B27+((C27-A27)*B29)</f>
        <v>156.17000000000002</v>
      </c>
      <c r="E28" s="1">
        <f>E27</f>
        <v>195.18</v>
      </c>
      <c r="F28" s="20" t="s">
        <v>11</v>
      </c>
      <c r="G28" s="22">
        <f>E27+((F27-A27)*E29)</f>
        <v>195.18</v>
      </c>
      <c r="H28" s="1">
        <f>H27</f>
        <v>253.62</v>
      </c>
      <c r="I28" s="20" t="s">
        <v>11</v>
      </c>
      <c r="J28" s="26">
        <f>H27+((I27-A27)*H29)</f>
        <v>253.62</v>
      </c>
      <c r="K28" s="14">
        <f>K27</f>
        <v>372.61</v>
      </c>
      <c r="L28" s="20" t="s">
        <v>11</v>
      </c>
      <c r="M28" s="28">
        <f>K27+((L27-A27)*K29)</f>
        <v>372.61</v>
      </c>
    </row>
    <row r="29" spans="1:13" x14ac:dyDescent="0.25">
      <c r="A29" s="13" t="s">
        <v>8</v>
      </c>
      <c r="B29" s="47">
        <v>2.5000000000000001E-3</v>
      </c>
      <c r="C29" s="21" t="s">
        <v>12</v>
      </c>
      <c r="D29" s="23">
        <f>D28*0.21</f>
        <v>32.795700000000004</v>
      </c>
      <c r="E29" s="47">
        <v>3.49E-3</v>
      </c>
      <c r="F29" s="21" t="s">
        <v>12</v>
      </c>
      <c r="G29" s="23">
        <f>G28*0.21</f>
        <v>40.9878</v>
      </c>
      <c r="H29" s="47">
        <v>4.96E-3</v>
      </c>
      <c r="I29" s="21" t="s">
        <v>12</v>
      </c>
      <c r="J29" s="27">
        <f>J28*0.21</f>
        <v>53.260199999999998</v>
      </c>
      <c r="K29" s="47">
        <v>7.1599999999999997E-3</v>
      </c>
      <c r="L29" s="21" t="s">
        <v>12</v>
      </c>
      <c r="M29" s="29">
        <f>M28*0.21</f>
        <v>78.248099999999994</v>
      </c>
    </row>
    <row r="30" spans="1:13" x14ac:dyDescent="0.25">
      <c r="A30" s="51">
        <f>A32</f>
        <v>60000</v>
      </c>
      <c r="B30" s="5">
        <f>A30-A28</f>
        <v>24000</v>
      </c>
      <c r="C30" s="71" t="s">
        <v>13</v>
      </c>
      <c r="D30" s="55">
        <f>D28+D29</f>
        <v>188.96570000000003</v>
      </c>
      <c r="E30" s="2">
        <f>B30</f>
        <v>24000</v>
      </c>
      <c r="F30" s="71" t="s">
        <v>13</v>
      </c>
      <c r="G30" s="55">
        <f>G28+G29</f>
        <v>236.1678</v>
      </c>
      <c r="H30" s="2">
        <f>E30</f>
        <v>24000</v>
      </c>
      <c r="I30" s="71" t="s">
        <v>13</v>
      </c>
      <c r="J30" s="60">
        <f>J28+J29</f>
        <v>306.8802</v>
      </c>
      <c r="K30" s="2">
        <f>H30</f>
        <v>24000</v>
      </c>
      <c r="L30" s="71" t="s">
        <v>13</v>
      </c>
      <c r="M30" s="57">
        <f>M28+M29</f>
        <v>450.85810000000004</v>
      </c>
    </row>
    <row r="31" spans="1:13" ht="15.75" thickBot="1" x14ac:dyDescent="0.3">
      <c r="A31" s="52"/>
      <c r="B31" s="18">
        <f>B30*B29</f>
        <v>60</v>
      </c>
      <c r="C31" s="72"/>
      <c r="D31" s="56"/>
      <c r="E31" s="18">
        <f>E30*E29</f>
        <v>83.76</v>
      </c>
      <c r="F31" s="72"/>
      <c r="G31" s="56"/>
      <c r="H31" s="18">
        <f>H30*H29</f>
        <v>119.04</v>
      </c>
      <c r="I31" s="72"/>
      <c r="J31" s="61"/>
      <c r="K31" s="18">
        <f>K30*K29</f>
        <v>171.84</v>
      </c>
      <c r="L31" s="72"/>
      <c r="M31" s="58"/>
    </row>
    <row r="32" spans="1:13" ht="15.75" thickBot="1" x14ac:dyDescent="0.3">
      <c r="A32" s="16">
        <v>60000</v>
      </c>
      <c r="B32" s="17">
        <f>B28+B31</f>
        <v>216.17000000000002</v>
      </c>
      <c r="C32" s="48">
        <f>A32</f>
        <v>60000</v>
      </c>
      <c r="D32" s="49"/>
      <c r="E32" s="17">
        <f>E28+E31</f>
        <v>278.94</v>
      </c>
      <c r="F32" s="48">
        <f>A32</f>
        <v>60000</v>
      </c>
      <c r="G32" s="49"/>
      <c r="H32" s="17">
        <f>H28+H31</f>
        <v>372.66</v>
      </c>
      <c r="I32" s="48">
        <f>A32</f>
        <v>60000</v>
      </c>
      <c r="J32" s="59"/>
      <c r="K32" s="17">
        <f>K28+K31</f>
        <v>544.45000000000005</v>
      </c>
      <c r="L32" s="48">
        <v>60000</v>
      </c>
      <c r="M32" s="50"/>
    </row>
    <row r="33" spans="1:13" x14ac:dyDescent="0.25">
      <c r="A33" s="40">
        <f>A32</f>
        <v>60000</v>
      </c>
      <c r="B33" s="1">
        <f>B32</f>
        <v>216.17000000000002</v>
      </c>
      <c r="C33" s="20" t="s">
        <v>11</v>
      </c>
      <c r="D33" s="22">
        <f>B32+((C32-A32)*B34)</f>
        <v>216.17000000000002</v>
      </c>
      <c r="E33" s="1">
        <f>E32</f>
        <v>278.94</v>
      </c>
      <c r="F33" s="20" t="s">
        <v>11</v>
      </c>
      <c r="G33" s="22">
        <f>E32+((F32-A32)*E34)</f>
        <v>278.94</v>
      </c>
      <c r="H33" s="1">
        <f>H32</f>
        <v>372.66</v>
      </c>
      <c r="I33" s="20" t="s">
        <v>11</v>
      </c>
      <c r="J33" s="26">
        <f>H32+((I32-A32)*H34)</f>
        <v>372.66</v>
      </c>
      <c r="K33" s="1">
        <f>K32</f>
        <v>544.45000000000005</v>
      </c>
      <c r="L33" s="20" t="s">
        <v>11</v>
      </c>
      <c r="M33" s="28">
        <f>K32+((L32-A32)*K34)</f>
        <v>544.45000000000005</v>
      </c>
    </row>
    <row r="34" spans="1:13" x14ac:dyDescent="0.25">
      <c r="A34" s="13" t="str">
        <f>_xlfn.CONCAT("de ",A32," a ",A37)</f>
        <v>de 60000 a 90000</v>
      </c>
      <c r="B34" s="47">
        <v>2.2899999999999999E-3</v>
      </c>
      <c r="C34" s="21" t="s">
        <v>12</v>
      </c>
      <c r="D34" s="23">
        <f>D33*0.21</f>
        <v>45.395700000000005</v>
      </c>
      <c r="E34" s="47">
        <v>3.15E-3</v>
      </c>
      <c r="F34" s="21" t="s">
        <v>12</v>
      </c>
      <c r="G34" s="23">
        <f>G33*0.21</f>
        <v>58.577399999999997</v>
      </c>
      <c r="H34" s="47">
        <v>4.1799999999999997E-3</v>
      </c>
      <c r="I34" s="21" t="s">
        <v>12</v>
      </c>
      <c r="J34" s="27">
        <f>J33*0.21</f>
        <v>78.258600000000001</v>
      </c>
      <c r="K34" s="47">
        <v>4.5599999999999998E-3</v>
      </c>
      <c r="L34" s="21" t="s">
        <v>12</v>
      </c>
      <c r="M34" s="29">
        <f>M33*0.21</f>
        <v>114.33450000000001</v>
      </c>
    </row>
    <row r="35" spans="1:13" x14ac:dyDescent="0.25">
      <c r="A35" s="80">
        <v>90000</v>
      </c>
      <c r="B35" s="5">
        <f>A35-A33</f>
        <v>30000</v>
      </c>
      <c r="C35" s="71" t="s">
        <v>13</v>
      </c>
      <c r="D35" s="55">
        <f>D33+D34</f>
        <v>261.56569999999999</v>
      </c>
      <c r="E35" s="2">
        <f>B35</f>
        <v>30000</v>
      </c>
      <c r="F35" s="71" t="s">
        <v>13</v>
      </c>
      <c r="G35" s="55">
        <f>G33+G34</f>
        <v>337.51740000000001</v>
      </c>
      <c r="H35" s="2">
        <f>E35</f>
        <v>30000</v>
      </c>
      <c r="I35" s="71" t="s">
        <v>13</v>
      </c>
      <c r="J35" s="60">
        <f>J33+J34</f>
        <v>450.91860000000003</v>
      </c>
      <c r="K35" s="2">
        <f>H35</f>
        <v>30000</v>
      </c>
      <c r="L35" s="71" t="s">
        <v>13</v>
      </c>
      <c r="M35" s="57">
        <f>M33+M34</f>
        <v>658.78450000000009</v>
      </c>
    </row>
    <row r="36" spans="1:13" ht="15.75" thickBot="1" x14ac:dyDescent="0.3">
      <c r="A36" s="81"/>
      <c r="B36" s="18">
        <f>B35*B34</f>
        <v>68.7</v>
      </c>
      <c r="C36" s="72"/>
      <c r="D36" s="56"/>
      <c r="E36" s="18">
        <f>E35*E34</f>
        <v>94.5</v>
      </c>
      <c r="F36" s="72"/>
      <c r="G36" s="56"/>
      <c r="H36" s="18">
        <f>H35*H34</f>
        <v>125.39999999999999</v>
      </c>
      <c r="I36" s="72"/>
      <c r="J36" s="61"/>
      <c r="K36" s="18">
        <f>K35*K34</f>
        <v>136.79999999999998</v>
      </c>
      <c r="L36" s="72"/>
      <c r="M36" s="58"/>
    </row>
    <row r="37" spans="1:13" ht="15.75" thickBot="1" x14ac:dyDescent="0.3">
      <c r="A37" s="16">
        <v>90000</v>
      </c>
      <c r="B37" s="17">
        <f>B33+B36</f>
        <v>284.87</v>
      </c>
      <c r="C37" s="48">
        <f>A37</f>
        <v>90000</v>
      </c>
      <c r="D37" s="49"/>
      <c r="E37" s="17">
        <f>E33+E36</f>
        <v>373.44</v>
      </c>
      <c r="F37" s="48">
        <f>A37</f>
        <v>90000</v>
      </c>
      <c r="G37" s="49"/>
      <c r="H37" s="17">
        <f>H33+H36</f>
        <v>498.06</v>
      </c>
      <c r="I37" s="48">
        <f>A37</f>
        <v>90000</v>
      </c>
      <c r="J37" s="59"/>
      <c r="K37" s="17">
        <f>K33+K36</f>
        <v>681.25</v>
      </c>
      <c r="L37" s="48">
        <v>90000</v>
      </c>
      <c r="M37" s="50"/>
    </row>
    <row r="38" spans="1:13" x14ac:dyDescent="0.25">
      <c r="A38" s="40">
        <f>A37</f>
        <v>90000</v>
      </c>
      <c r="B38" s="1">
        <f>B37</f>
        <v>284.87</v>
      </c>
      <c r="C38" s="20" t="s">
        <v>11</v>
      </c>
      <c r="D38" s="22">
        <f>B37+((C37-A37)*B39)</f>
        <v>284.87</v>
      </c>
      <c r="E38" s="1">
        <f>E37</f>
        <v>373.44</v>
      </c>
      <c r="F38" s="20" t="s">
        <v>11</v>
      </c>
      <c r="G38" s="22">
        <f>E37+((F37-A37)*E39)</f>
        <v>373.44</v>
      </c>
      <c r="H38" s="1">
        <f>H37</f>
        <v>498.06</v>
      </c>
      <c r="I38" s="20" t="s">
        <v>11</v>
      </c>
      <c r="J38" s="26">
        <f>H37+((I37-A37)*H39)</f>
        <v>498.06</v>
      </c>
      <c r="K38" s="7">
        <f>K37</f>
        <v>681.25</v>
      </c>
      <c r="L38" s="20" t="s">
        <v>11</v>
      </c>
      <c r="M38" s="28">
        <f>K37+((L37-A37)*K39)</f>
        <v>681.25</v>
      </c>
    </row>
    <row r="39" spans="1:13" x14ac:dyDescent="0.25">
      <c r="A39" s="13" t="str">
        <f>_xlfn.CONCAT("de ",A37," a ",A42)</f>
        <v>de 90000 a 180000</v>
      </c>
      <c r="B39" s="47">
        <v>2.0100000000000001E-3</v>
      </c>
      <c r="C39" s="21" t="s">
        <v>12</v>
      </c>
      <c r="D39" s="23">
        <f>D38*0.21</f>
        <v>59.822699999999998</v>
      </c>
      <c r="E39" s="47">
        <v>2.4949999999999998E-3</v>
      </c>
      <c r="F39" s="21" t="s">
        <v>12</v>
      </c>
      <c r="G39" s="23">
        <f>G38*0.21</f>
        <v>78.422399999999996</v>
      </c>
      <c r="H39" s="47">
        <v>2.6199999999999999E-3</v>
      </c>
      <c r="I39" s="21" t="s">
        <v>12</v>
      </c>
      <c r="J39" s="27">
        <f>J38*0.21</f>
        <v>104.59259999999999</v>
      </c>
      <c r="K39" s="47">
        <v>4.6699999999999997E-3</v>
      </c>
      <c r="L39" s="21" t="s">
        <v>12</v>
      </c>
      <c r="M39" s="29">
        <f>M38*0.21</f>
        <v>143.0625</v>
      </c>
    </row>
    <row r="40" spans="1:13" x14ac:dyDescent="0.25">
      <c r="A40" s="51">
        <f>A42</f>
        <v>180000</v>
      </c>
      <c r="B40" s="2">
        <f>A40-A38</f>
        <v>90000</v>
      </c>
      <c r="C40" s="71" t="s">
        <v>13</v>
      </c>
      <c r="D40" s="55">
        <f>D38+D39</f>
        <v>344.6927</v>
      </c>
      <c r="E40" s="2">
        <f>B40</f>
        <v>90000</v>
      </c>
      <c r="F40" s="71" t="s">
        <v>13</v>
      </c>
      <c r="G40" s="55">
        <f>G38+G39</f>
        <v>451.86239999999998</v>
      </c>
      <c r="H40" s="2">
        <f>E40</f>
        <v>90000</v>
      </c>
      <c r="I40" s="71" t="s">
        <v>13</v>
      </c>
      <c r="J40" s="60">
        <f>J38+J39</f>
        <v>602.65260000000001</v>
      </c>
      <c r="K40" s="2">
        <f>H40</f>
        <v>90000</v>
      </c>
      <c r="L40" s="71" t="s">
        <v>13</v>
      </c>
      <c r="M40" s="57">
        <f>M38+M39</f>
        <v>824.3125</v>
      </c>
    </row>
    <row r="41" spans="1:13" ht="15.75" thickBot="1" x14ac:dyDescent="0.3">
      <c r="A41" s="52"/>
      <c r="B41" s="15">
        <f>B40*B39</f>
        <v>180.9</v>
      </c>
      <c r="C41" s="72"/>
      <c r="D41" s="56"/>
      <c r="E41" s="15">
        <f>E40*E39</f>
        <v>224.54999999999998</v>
      </c>
      <c r="F41" s="72"/>
      <c r="G41" s="56"/>
      <c r="H41" s="15">
        <f>H40*H39</f>
        <v>235.79999999999998</v>
      </c>
      <c r="I41" s="72"/>
      <c r="J41" s="61"/>
      <c r="K41" s="15">
        <f>K40*K39</f>
        <v>420.29999999999995</v>
      </c>
      <c r="L41" s="72"/>
      <c r="M41" s="58"/>
    </row>
    <row r="42" spans="1:13" ht="15.75" thickBot="1" x14ac:dyDescent="0.3">
      <c r="A42" s="16">
        <v>180000</v>
      </c>
      <c r="B42" s="17">
        <f>B38+B41</f>
        <v>465.77</v>
      </c>
      <c r="C42" s="48">
        <f>A42</f>
        <v>180000</v>
      </c>
      <c r="D42" s="49"/>
      <c r="E42" s="17">
        <f>E38+E41</f>
        <v>597.99</v>
      </c>
      <c r="F42" s="48">
        <f>A42</f>
        <v>180000</v>
      </c>
      <c r="G42" s="49"/>
      <c r="H42" s="17">
        <f>H38+H41</f>
        <v>733.86</v>
      </c>
      <c r="I42" s="48">
        <f>A42</f>
        <v>180000</v>
      </c>
      <c r="J42" s="59"/>
      <c r="K42" s="17">
        <f>K38+K41</f>
        <v>1101.55</v>
      </c>
      <c r="L42" s="48">
        <v>180000</v>
      </c>
      <c r="M42" s="50"/>
    </row>
    <row r="43" spans="1:13" x14ac:dyDescent="0.25">
      <c r="A43" s="12">
        <v>180000</v>
      </c>
      <c r="B43" s="1">
        <f>B42</f>
        <v>465.77</v>
      </c>
      <c r="C43" s="20" t="s">
        <v>11</v>
      </c>
      <c r="D43" s="22">
        <f>B42+((C42-A42)*B44)</f>
        <v>465.77</v>
      </c>
      <c r="E43" s="1">
        <f>E42</f>
        <v>597.99</v>
      </c>
      <c r="F43" s="20" t="s">
        <v>11</v>
      </c>
      <c r="G43" s="22">
        <f>E42+((F42-A42)*E44)</f>
        <v>597.99</v>
      </c>
      <c r="H43" s="1">
        <f>H42</f>
        <v>733.86</v>
      </c>
      <c r="I43" s="20" t="s">
        <v>11</v>
      </c>
      <c r="J43" s="26">
        <f>H42+((I42-A42)*H44)</f>
        <v>733.86</v>
      </c>
      <c r="K43" s="7">
        <f>K42</f>
        <v>1101.55</v>
      </c>
      <c r="L43" s="20" t="s">
        <v>11</v>
      </c>
      <c r="M43" s="28">
        <f>K42+((L42-A42)*K44)</f>
        <v>1101.55</v>
      </c>
    </row>
    <row r="44" spans="1:13" x14ac:dyDescent="0.25">
      <c r="A44" s="13" t="str">
        <f>_xlfn.CONCAT("de ",A42," a ",A47)</f>
        <v>de 180000 a 360000</v>
      </c>
      <c r="B44" s="47">
        <v>1.6999999999999999E-3</v>
      </c>
      <c r="C44" s="21" t="s">
        <v>12</v>
      </c>
      <c r="D44" s="23">
        <f>D43*0.21</f>
        <v>97.811699999999988</v>
      </c>
      <c r="E44" s="47">
        <v>1.4400000000000001E-3</v>
      </c>
      <c r="F44" s="21" t="s">
        <v>12</v>
      </c>
      <c r="G44" s="23">
        <f>G43*0.21</f>
        <v>125.5779</v>
      </c>
      <c r="H44" s="47">
        <v>1.83E-3</v>
      </c>
      <c r="I44" s="21" t="s">
        <v>12</v>
      </c>
      <c r="J44" s="27">
        <f>J43*0.21</f>
        <v>154.11060000000001</v>
      </c>
      <c r="K44" s="47">
        <v>2.9399999999999999E-3</v>
      </c>
      <c r="L44" s="21" t="s">
        <v>12</v>
      </c>
      <c r="M44" s="29">
        <f>M43*0.21</f>
        <v>231.32549999999998</v>
      </c>
    </row>
    <row r="45" spans="1:13" x14ac:dyDescent="0.25">
      <c r="A45" s="51">
        <f>A47</f>
        <v>360000</v>
      </c>
      <c r="B45" s="2">
        <f>A45-A43</f>
        <v>180000</v>
      </c>
      <c r="C45" s="71" t="s">
        <v>13</v>
      </c>
      <c r="D45" s="55">
        <f>D43+D44</f>
        <v>563.58169999999996</v>
      </c>
      <c r="E45" s="2">
        <f>B45</f>
        <v>180000</v>
      </c>
      <c r="F45" s="71" t="s">
        <v>13</v>
      </c>
      <c r="G45" s="55">
        <f>G43+G44</f>
        <v>723.56790000000001</v>
      </c>
      <c r="H45" s="2">
        <f>E45</f>
        <v>180000</v>
      </c>
      <c r="I45" s="71" t="s">
        <v>13</v>
      </c>
      <c r="J45" s="60">
        <f>J43+J44</f>
        <v>887.97059999999999</v>
      </c>
      <c r="K45" s="2">
        <f>H45</f>
        <v>180000</v>
      </c>
      <c r="L45" s="71" t="s">
        <v>13</v>
      </c>
      <c r="M45" s="57">
        <f>M43+M44</f>
        <v>1332.8754999999999</v>
      </c>
    </row>
    <row r="46" spans="1:13" ht="15.75" thickBot="1" x14ac:dyDescent="0.3">
      <c r="A46" s="52"/>
      <c r="B46" s="15">
        <f>B45*B44</f>
        <v>306</v>
      </c>
      <c r="C46" s="72"/>
      <c r="D46" s="56"/>
      <c r="E46" s="15">
        <f>E45*E44</f>
        <v>259.2</v>
      </c>
      <c r="F46" s="72"/>
      <c r="G46" s="56"/>
      <c r="H46" s="15">
        <f>H45*H44</f>
        <v>329.4</v>
      </c>
      <c r="I46" s="72"/>
      <c r="J46" s="61"/>
      <c r="K46" s="15">
        <f>K45*K44</f>
        <v>529.19999999999993</v>
      </c>
      <c r="L46" s="72"/>
      <c r="M46" s="58"/>
    </row>
    <row r="47" spans="1:13" ht="15.75" thickBot="1" x14ac:dyDescent="0.3">
      <c r="A47" s="16">
        <v>360000</v>
      </c>
      <c r="B47" s="17">
        <f>B43+B46</f>
        <v>771.77</v>
      </c>
      <c r="C47" s="48">
        <f>A47</f>
        <v>360000</v>
      </c>
      <c r="D47" s="49"/>
      <c r="E47" s="17">
        <f>E43+E46</f>
        <v>857.19</v>
      </c>
      <c r="F47" s="48">
        <f>A47</f>
        <v>360000</v>
      </c>
      <c r="G47" s="49"/>
      <c r="H47" s="17">
        <f>H43+H46</f>
        <v>1063.26</v>
      </c>
      <c r="I47" s="48">
        <v>360000</v>
      </c>
      <c r="J47" s="50"/>
      <c r="K47" s="17">
        <f>K43+K46</f>
        <v>1630.75</v>
      </c>
      <c r="L47" s="48">
        <v>360000</v>
      </c>
      <c r="M47" s="50"/>
    </row>
    <row r="48" spans="1:13" x14ac:dyDescent="0.25">
      <c r="A48" s="40">
        <f>A47</f>
        <v>360000</v>
      </c>
      <c r="B48" s="1">
        <f>B47</f>
        <v>771.77</v>
      </c>
      <c r="C48" s="20" t="s">
        <v>11</v>
      </c>
      <c r="D48" s="22">
        <f>B47+((C47-A47)*B49)</f>
        <v>771.77</v>
      </c>
      <c r="E48" s="1">
        <f>E47</f>
        <v>857.19</v>
      </c>
      <c r="F48" s="20" t="s">
        <v>11</v>
      </c>
      <c r="G48" s="22">
        <f>E47+((F47-A47)*E49)</f>
        <v>857.19</v>
      </c>
      <c r="H48" s="1">
        <f>H47</f>
        <v>1063.26</v>
      </c>
      <c r="I48" s="20" t="s">
        <v>11</v>
      </c>
      <c r="J48" s="26">
        <f>H47+((I47-A47)*H49)</f>
        <v>1063.26</v>
      </c>
      <c r="K48" s="8">
        <f>K47</f>
        <v>1630.75</v>
      </c>
      <c r="L48" s="20" t="s">
        <v>11</v>
      </c>
      <c r="M48" s="28">
        <f>K47+((L47-A47)*K49)</f>
        <v>1630.75</v>
      </c>
    </row>
    <row r="49" spans="1:13" x14ac:dyDescent="0.25">
      <c r="A49" s="13" t="str">
        <f>_xlfn.CONCAT("de ",A47," a ",A52)</f>
        <v>de 360000 a 720000</v>
      </c>
      <c r="B49" s="47">
        <v>1.06E-3</v>
      </c>
      <c r="C49" s="21" t="s">
        <v>12</v>
      </c>
      <c r="D49" s="23">
        <f>D48*0.21</f>
        <v>162.07169999999999</v>
      </c>
      <c r="E49" s="47">
        <v>1.07E-3</v>
      </c>
      <c r="F49" s="21" t="s">
        <v>12</v>
      </c>
      <c r="G49" s="23">
        <f>G48*0.21</f>
        <v>180.00990000000002</v>
      </c>
      <c r="H49" s="47">
        <v>1.48E-3</v>
      </c>
      <c r="I49" s="21" t="s">
        <v>12</v>
      </c>
      <c r="J49" s="27">
        <f>J48*0.21</f>
        <v>223.28459999999998</v>
      </c>
      <c r="K49" s="47">
        <v>2.4199999999999998E-3</v>
      </c>
      <c r="L49" s="21" t="s">
        <v>12</v>
      </c>
      <c r="M49" s="29">
        <f>M48*0.21</f>
        <v>342.45749999999998</v>
      </c>
    </row>
    <row r="50" spans="1:13" x14ac:dyDescent="0.25">
      <c r="A50" s="51">
        <f>A52</f>
        <v>720000</v>
      </c>
      <c r="B50" s="2">
        <f>A50-A48</f>
        <v>360000</v>
      </c>
      <c r="C50" s="71" t="s">
        <v>13</v>
      </c>
      <c r="D50" s="55">
        <f>D48+D49</f>
        <v>933.84169999999995</v>
      </c>
      <c r="E50" s="2">
        <f>B50</f>
        <v>360000</v>
      </c>
      <c r="F50" s="71" t="s">
        <v>13</v>
      </c>
      <c r="G50" s="55">
        <f>G48+G49</f>
        <v>1037.1999000000001</v>
      </c>
      <c r="H50" s="2">
        <f>E50</f>
        <v>360000</v>
      </c>
      <c r="I50" s="71" t="s">
        <v>13</v>
      </c>
      <c r="J50" s="60">
        <f>J48+J49</f>
        <v>1286.5445999999999</v>
      </c>
      <c r="K50" s="2">
        <f>H50</f>
        <v>360000</v>
      </c>
      <c r="L50" s="71" t="s">
        <v>13</v>
      </c>
      <c r="M50" s="57">
        <f>M48+M49</f>
        <v>1973.2075</v>
      </c>
    </row>
    <row r="51" spans="1:13" ht="15.75" thickBot="1" x14ac:dyDescent="0.3">
      <c r="A51" s="52"/>
      <c r="B51" s="15">
        <f>B50*B49</f>
        <v>381.59999999999997</v>
      </c>
      <c r="C51" s="72"/>
      <c r="D51" s="56"/>
      <c r="E51" s="15">
        <f>E50*E49</f>
        <v>385.2</v>
      </c>
      <c r="F51" s="72"/>
      <c r="G51" s="56"/>
      <c r="H51" s="15">
        <f>H50*H49</f>
        <v>532.79999999999995</v>
      </c>
      <c r="I51" s="72"/>
      <c r="J51" s="61"/>
      <c r="K51" s="15">
        <f>K50*K49</f>
        <v>871.19999999999993</v>
      </c>
      <c r="L51" s="72"/>
      <c r="M51" s="58"/>
    </row>
    <row r="52" spans="1:13" ht="15.75" thickBot="1" x14ac:dyDescent="0.3">
      <c r="A52" s="16">
        <v>720000</v>
      </c>
      <c r="B52" s="17">
        <f>B48+B51</f>
        <v>1153.3699999999999</v>
      </c>
      <c r="C52" s="48">
        <f>A52</f>
        <v>720000</v>
      </c>
      <c r="D52" s="49"/>
      <c r="E52" s="17">
        <f>E48+E51</f>
        <v>1242.3900000000001</v>
      </c>
      <c r="F52" s="48">
        <f>A52</f>
        <v>720000</v>
      </c>
      <c r="G52" s="49"/>
      <c r="H52" s="17">
        <f>H48+H51</f>
        <v>1596.06</v>
      </c>
      <c r="I52" s="48">
        <f>A52</f>
        <v>720000</v>
      </c>
      <c r="J52" s="59"/>
      <c r="K52" s="17">
        <f>K48+K51</f>
        <v>2501.9499999999998</v>
      </c>
      <c r="L52" s="48">
        <v>720000</v>
      </c>
      <c r="M52" s="50"/>
    </row>
    <row r="53" spans="1:13" x14ac:dyDescent="0.25">
      <c r="A53" s="40">
        <f>A52</f>
        <v>720000</v>
      </c>
      <c r="B53" s="1">
        <f>B52</f>
        <v>1153.3699999999999</v>
      </c>
      <c r="C53" s="20" t="s">
        <v>11</v>
      </c>
      <c r="D53" s="22">
        <f>B52+((C52-A52)*B54)</f>
        <v>1153.3699999999999</v>
      </c>
      <c r="E53" s="1">
        <f>E52</f>
        <v>1242.3900000000001</v>
      </c>
      <c r="F53" s="20" t="s">
        <v>11</v>
      </c>
      <c r="G53" s="22">
        <f>E52+((F52-A52)*E54)</f>
        <v>1242.3900000000001</v>
      </c>
      <c r="H53" s="1">
        <f>H52</f>
        <v>1596.06</v>
      </c>
      <c r="I53" s="20" t="s">
        <v>11</v>
      </c>
      <c r="J53" s="26">
        <f>H52+((I52-A52)*H54)</f>
        <v>1596.06</v>
      </c>
      <c r="K53" s="8">
        <f>K52</f>
        <v>2501.9499999999998</v>
      </c>
      <c r="L53" s="20" t="s">
        <v>11</v>
      </c>
      <c r="M53" s="28">
        <f>K52+((L52-A52)*K54)</f>
        <v>2501.9499999999998</v>
      </c>
    </row>
    <row r="54" spans="1:13" x14ac:dyDescent="0.25">
      <c r="A54" s="13" t="str">
        <f>_xlfn.CONCAT("de ",A52," a ",A57)</f>
        <v>de 720000 a 1200000</v>
      </c>
      <c r="B54" s="47">
        <v>6.4000000000000005E-4</v>
      </c>
      <c r="C54" s="21" t="s">
        <v>12</v>
      </c>
      <c r="D54" s="23">
        <f>D53*0.21</f>
        <v>242.20769999999996</v>
      </c>
      <c r="E54" s="47">
        <v>8.0000000000000004E-4</v>
      </c>
      <c r="F54" s="21" t="s">
        <v>12</v>
      </c>
      <c r="G54" s="23">
        <f>G53*0.21</f>
        <v>260.90190000000001</v>
      </c>
      <c r="H54" s="47">
        <v>1.1299999999999999E-3</v>
      </c>
      <c r="I54" s="21" t="s">
        <v>12</v>
      </c>
      <c r="J54" s="27">
        <f>J53*0.21</f>
        <v>335.17259999999999</v>
      </c>
      <c r="K54" s="47">
        <v>1.8500000000000001E-3</v>
      </c>
      <c r="L54" s="21" t="s">
        <v>12</v>
      </c>
      <c r="M54" s="29">
        <f>M53*0.21</f>
        <v>525.40949999999998</v>
      </c>
    </row>
    <row r="55" spans="1:13" x14ac:dyDescent="0.25">
      <c r="A55" s="80">
        <v>1200000</v>
      </c>
      <c r="B55" s="2">
        <f>A55-A53</f>
        <v>480000</v>
      </c>
      <c r="C55" s="71" t="s">
        <v>13</v>
      </c>
      <c r="D55" s="55">
        <f>D53+D54</f>
        <v>1395.5776999999998</v>
      </c>
      <c r="E55" s="2">
        <f>B55</f>
        <v>480000</v>
      </c>
      <c r="F55" s="71" t="s">
        <v>13</v>
      </c>
      <c r="G55" s="55">
        <f>G53+G54</f>
        <v>1503.2919000000002</v>
      </c>
      <c r="H55" s="2">
        <f>E55</f>
        <v>480000</v>
      </c>
      <c r="I55" s="71" t="s">
        <v>13</v>
      </c>
      <c r="J55" s="60">
        <f>J53+J54</f>
        <v>1931.2325999999998</v>
      </c>
      <c r="K55" s="2">
        <f>H55</f>
        <v>480000</v>
      </c>
      <c r="L55" s="71" t="s">
        <v>13</v>
      </c>
      <c r="M55" s="57">
        <f>M53+M54</f>
        <v>3027.3594999999996</v>
      </c>
    </row>
    <row r="56" spans="1:13" ht="15.75" thickBot="1" x14ac:dyDescent="0.3">
      <c r="A56" s="81"/>
      <c r="B56" s="15">
        <f>B55*B54</f>
        <v>307.20000000000005</v>
      </c>
      <c r="C56" s="72"/>
      <c r="D56" s="56"/>
      <c r="E56" s="15">
        <f>E55*E54</f>
        <v>384</v>
      </c>
      <c r="F56" s="72"/>
      <c r="G56" s="56"/>
      <c r="H56" s="15">
        <f>H55*H54</f>
        <v>542.4</v>
      </c>
      <c r="I56" s="72"/>
      <c r="J56" s="61"/>
      <c r="K56" s="15">
        <f>K55*K54</f>
        <v>888</v>
      </c>
      <c r="L56" s="72"/>
      <c r="M56" s="58"/>
    </row>
    <row r="57" spans="1:13" ht="15.75" thickBot="1" x14ac:dyDescent="0.3">
      <c r="A57" s="16">
        <v>1200000</v>
      </c>
      <c r="B57" s="17">
        <f>B53+B56</f>
        <v>1460.57</v>
      </c>
      <c r="C57" s="48">
        <f>A57</f>
        <v>1200000</v>
      </c>
      <c r="D57" s="49"/>
      <c r="E57" s="17">
        <f>E53+E56</f>
        <v>1626.39</v>
      </c>
      <c r="F57" s="48">
        <f>A57</f>
        <v>1200000</v>
      </c>
      <c r="G57" s="49"/>
      <c r="H57" s="17">
        <f>H53+H56</f>
        <v>2138.46</v>
      </c>
      <c r="I57" s="48">
        <f>A57</f>
        <v>1200000</v>
      </c>
      <c r="J57" s="59"/>
      <c r="K57" s="17">
        <f>K53+K56</f>
        <v>3389.95</v>
      </c>
      <c r="L57" s="48">
        <v>1200000</v>
      </c>
      <c r="M57" s="50"/>
    </row>
    <row r="58" spans="1:13" x14ac:dyDescent="0.25">
      <c r="A58" s="40">
        <f>A57</f>
        <v>1200000</v>
      </c>
      <c r="B58" s="41">
        <f>B57</f>
        <v>1460.57</v>
      </c>
      <c r="C58" s="45" t="s">
        <v>11</v>
      </c>
      <c r="D58" s="22">
        <f>B57+((C57-A57)*B59)</f>
        <v>1460.57</v>
      </c>
      <c r="E58" s="1">
        <f>E57</f>
        <v>1626.39</v>
      </c>
      <c r="F58" s="20" t="s">
        <v>11</v>
      </c>
      <c r="G58" s="22">
        <f>E57+((F57-A57)*E59)</f>
        <v>1626.39</v>
      </c>
      <c r="H58" s="1">
        <f>H57</f>
        <v>2138.46</v>
      </c>
      <c r="I58" s="20" t="s">
        <v>11</v>
      </c>
      <c r="J58" s="26">
        <f>H57+((I57-A57)*H59)</f>
        <v>2138.46</v>
      </c>
      <c r="K58" s="7">
        <f>K57</f>
        <v>3389.95</v>
      </c>
      <c r="L58" s="20" t="s">
        <v>11</v>
      </c>
      <c r="M58" s="28">
        <f>K57+((L57-A57)*K59)</f>
        <v>3389.95</v>
      </c>
    </row>
    <row r="59" spans="1:13" x14ac:dyDescent="0.25">
      <c r="A59" s="13" t="str">
        <f>_xlfn.CONCAT("de ",A57," a ",A62)</f>
        <v>de 1200000 a 2400000</v>
      </c>
      <c r="B59" s="42">
        <v>0</v>
      </c>
      <c r="C59" s="46" t="s">
        <v>12</v>
      </c>
      <c r="D59" s="23">
        <f>D58*0.21</f>
        <v>306.71969999999999</v>
      </c>
      <c r="E59" s="47">
        <v>8.0000000000000004E-4</v>
      </c>
      <c r="F59" s="21" t="s">
        <v>12</v>
      </c>
      <c r="G59" s="23">
        <f>G58*0.21</f>
        <v>341.5419</v>
      </c>
      <c r="H59" s="47">
        <v>7.7999999999999999E-4</v>
      </c>
      <c r="I59" s="21" t="s">
        <v>12</v>
      </c>
      <c r="J59" s="27">
        <f>J58*0.21</f>
        <v>449.07659999999998</v>
      </c>
      <c r="K59" s="47">
        <v>1.31E-3</v>
      </c>
      <c r="L59" s="21" t="s">
        <v>12</v>
      </c>
      <c r="M59" s="29">
        <f>M58*0.21</f>
        <v>711.88949999999988</v>
      </c>
    </row>
    <row r="60" spans="1:13" x14ac:dyDescent="0.25">
      <c r="A60" s="51">
        <f>A62</f>
        <v>2400000</v>
      </c>
      <c r="B60" s="43">
        <f>A60-A58</f>
        <v>1200000</v>
      </c>
      <c r="C60" s="53" t="s">
        <v>13</v>
      </c>
      <c r="D60" s="55">
        <f>D58+D59</f>
        <v>1767.2896999999998</v>
      </c>
      <c r="E60" s="2">
        <f>B60</f>
        <v>1200000</v>
      </c>
      <c r="F60" s="71" t="s">
        <v>13</v>
      </c>
      <c r="G60" s="55">
        <f>G58+G59</f>
        <v>1967.9319</v>
      </c>
      <c r="H60" s="2">
        <f>E60</f>
        <v>1200000</v>
      </c>
      <c r="I60" s="71" t="s">
        <v>13</v>
      </c>
      <c r="J60" s="60">
        <f>J58+J59</f>
        <v>2587.5365999999999</v>
      </c>
      <c r="K60" s="2">
        <f>H60</f>
        <v>1200000</v>
      </c>
      <c r="L60" s="71" t="s">
        <v>13</v>
      </c>
      <c r="M60" s="57">
        <f>M58+M59</f>
        <v>4101.8395</v>
      </c>
    </row>
    <row r="61" spans="1:13" ht="15.75" thickBot="1" x14ac:dyDescent="0.3">
      <c r="A61" s="52"/>
      <c r="B61" s="44">
        <f>B60*B59</f>
        <v>0</v>
      </c>
      <c r="C61" s="54"/>
      <c r="D61" s="56"/>
      <c r="E61" s="15">
        <f>E60*E59</f>
        <v>960</v>
      </c>
      <c r="F61" s="72"/>
      <c r="G61" s="56"/>
      <c r="H61" s="15">
        <f>H60*H59</f>
        <v>936</v>
      </c>
      <c r="I61" s="72"/>
      <c r="J61" s="61"/>
      <c r="K61" s="15">
        <f>K60*K59</f>
        <v>1572</v>
      </c>
      <c r="L61" s="72"/>
      <c r="M61" s="58"/>
    </row>
    <row r="62" spans="1:13" ht="15.75" thickBot="1" x14ac:dyDescent="0.3">
      <c r="A62" s="16">
        <v>2400000</v>
      </c>
      <c r="B62" s="17">
        <f>B57</f>
        <v>1460.57</v>
      </c>
      <c r="C62" s="48">
        <f>A62</f>
        <v>2400000</v>
      </c>
      <c r="D62" s="49"/>
      <c r="E62" s="17">
        <f>E58+E61</f>
        <v>2586.3900000000003</v>
      </c>
      <c r="F62" s="48">
        <f>A62</f>
        <v>2400000</v>
      </c>
      <c r="G62" s="49"/>
      <c r="H62" s="17">
        <f t="shared" ref="H62" si="0">H58+H61</f>
        <v>3074.46</v>
      </c>
      <c r="I62" s="48">
        <v>2400000</v>
      </c>
      <c r="J62" s="59"/>
      <c r="K62" s="17">
        <f>K58+K61</f>
        <v>4961.95</v>
      </c>
      <c r="L62" s="48">
        <v>2400000</v>
      </c>
      <c r="M62" s="50"/>
    </row>
    <row r="63" spans="1:13" x14ac:dyDescent="0.25">
      <c r="A63" s="40">
        <f>A62</f>
        <v>2400000</v>
      </c>
      <c r="B63" s="41">
        <f>B62</f>
        <v>1460.57</v>
      </c>
      <c r="C63" s="45" t="s">
        <v>11</v>
      </c>
      <c r="D63" s="22">
        <f>B62+((C62-A62)*B64)</f>
        <v>1460.57</v>
      </c>
      <c r="E63" s="1">
        <f>E62</f>
        <v>2586.3900000000003</v>
      </c>
      <c r="F63" s="20" t="s">
        <v>11</v>
      </c>
      <c r="G63" s="22">
        <f>E62+((F62-A62)*E64)</f>
        <v>2586.3900000000003</v>
      </c>
      <c r="H63" s="1">
        <f>H62</f>
        <v>3074.46</v>
      </c>
      <c r="I63" s="20" t="s">
        <v>11</v>
      </c>
      <c r="J63" s="26">
        <f>H62+((I62-A62)*H64)</f>
        <v>3074.46</v>
      </c>
      <c r="K63" s="7">
        <f>K62</f>
        <v>4961.95</v>
      </c>
      <c r="L63" s="20" t="s">
        <v>11</v>
      </c>
      <c r="M63" s="28">
        <f>K62+((L62-A62)*K64)</f>
        <v>4961.95</v>
      </c>
    </row>
    <row r="64" spans="1:13" x14ac:dyDescent="0.25">
      <c r="A64" s="13" t="s">
        <v>9</v>
      </c>
      <c r="B64" s="42">
        <v>0</v>
      </c>
      <c r="C64" s="46" t="s">
        <v>12</v>
      </c>
      <c r="D64" s="23">
        <f>D63*0.21</f>
        <v>306.71969999999999</v>
      </c>
      <c r="E64" s="47">
        <v>7.9000000000000001E-4</v>
      </c>
      <c r="F64" s="21" t="s">
        <v>12</v>
      </c>
      <c r="G64" s="23">
        <f>G63*0.21</f>
        <v>543.14190000000008</v>
      </c>
      <c r="H64" s="47">
        <v>7.6999999999999996E-4</v>
      </c>
      <c r="I64" s="21" t="s">
        <v>12</v>
      </c>
      <c r="J64" s="27">
        <f>J63*0.21</f>
        <v>645.63659999999993</v>
      </c>
      <c r="K64" s="47">
        <v>1.06E-3</v>
      </c>
      <c r="L64" s="21" t="s">
        <v>12</v>
      </c>
      <c r="M64" s="29">
        <f>M63*0.21</f>
        <v>1042.0094999999999</v>
      </c>
    </row>
    <row r="65" spans="1:13" x14ac:dyDescent="0.25">
      <c r="A65" s="51">
        <f>A67</f>
        <v>4800000</v>
      </c>
      <c r="B65" s="43">
        <f>A65-A63</f>
        <v>2400000</v>
      </c>
      <c r="C65" s="53" t="s">
        <v>13</v>
      </c>
      <c r="D65" s="55">
        <f>D63+D64</f>
        <v>1767.2896999999998</v>
      </c>
      <c r="E65" s="2">
        <f>B65</f>
        <v>2400000</v>
      </c>
      <c r="F65" s="71" t="s">
        <v>13</v>
      </c>
      <c r="G65" s="55">
        <f>G63+G64</f>
        <v>3129.5319000000004</v>
      </c>
      <c r="H65" s="2">
        <f>E65</f>
        <v>2400000</v>
      </c>
      <c r="I65" s="71" t="s">
        <v>13</v>
      </c>
      <c r="J65" s="60">
        <f>J63+J64</f>
        <v>3720.0965999999999</v>
      </c>
      <c r="K65" s="2">
        <f>H65</f>
        <v>2400000</v>
      </c>
      <c r="L65" s="71" t="s">
        <v>13</v>
      </c>
      <c r="M65" s="57">
        <f>M63+M64</f>
        <v>6003.9594999999999</v>
      </c>
    </row>
    <row r="66" spans="1:13" ht="15.75" thickBot="1" x14ac:dyDescent="0.3">
      <c r="A66" s="52"/>
      <c r="B66" s="44">
        <f>B65*B64</f>
        <v>0</v>
      </c>
      <c r="C66" s="54"/>
      <c r="D66" s="56"/>
      <c r="E66" s="15">
        <f>E65*E64</f>
        <v>1896</v>
      </c>
      <c r="F66" s="72"/>
      <c r="G66" s="56"/>
      <c r="H66" s="15">
        <f>H65*H64</f>
        <v>1848</v>
      </c>
      <c r="I66" s="72"/>
      <c r="J66" s="61"/>
      <c r="K66" s="15">
        <f>K65*K64</f>
        <v>2544</v>
      </c>
      <c r="L66" s="72"/>
      <c r="M66" s="58"/>
    </row>
    <row r="67" spans="1:13" ht="15.75" thickBot="1" x14ac:dyDescent="0.3">
      <c r="A67" s="16">
        <v>4800000</v>
      </c>
      <c r="B67" s="17">
        <f>B62</f>
        <v>1460.57</v>
      </c>
      <c r="C67" s="48">
        <v>4800000</v>
      </c>
      <c r="D67" s="49"/>
      <c r="E67" s="17">
        <f>E63+E66</f>
        <v>4482.3900000000003</v>
      </c>
      <c r="F67" s="48">
        <f>A67</f>
        <v>4800000</v>
      </c>
      <c r="G67" s="49"/>
      <c r="H67" s="17">
        <f t="shared" ref="H67" si="1">H63+H66</f>
        <v>4922.46</v>
      </c>
      <c r="I67" s="48">
        <f>A67</f>
        <v>4800000</v>
      </c>
      <c r="J67" s="59"/>
      <c r="K67" s="17">
        <f>K63+K66</f>
        <v>7505.95</v>
      </c>
      <c r="L67" s="48">
        <v>4800000</v>
      </c>
      <c r="M67" s="50"/>
    </row>
    <row r="68" spans="1:13" x14ac:dyDescent="0.25">
      <c r="A68" s="40">
        <f>A67</f>
        <v>4800000</v>
      </c>
      <c r="B68" s="41">
        <f>B67</f>
        <v>1460.57</v>
      </c>
      <c r="C68" s="45" t="s">
        <v>11</v>
      </c>
      <c r="D68" s="22">
        <f>B67+((C67-A67)*B69)</f>
        <v>1460.57</v>
      </c>
      <c r="E68" s="41">
        <f>E67</f>
        <v>4482.3900000000003</v>
      </c>
      <c r="F68" s="45" t="s">
        <v>11</v>
      </c>
      <c r="G68" s="22">
        <f>E67+((F67-D67)*E69)</f>
        <v>4482.3900000000003</v>
      </c>
      <c r="H68" s="1">
        <f>H67</f>
        <v>4922.46</v>
      </c>
      <c r="I68" s="45" t="s">
        <v>11</v>
      </c>
      <c r="J68" s="26">
        <f>H67+((I67-A67)*H69)</f>
        <v>4922.46</v>
      </c>
      <c r="K68" s="7">
        <f>K67</f>
        <v>7505.95</v>
      </c>
      <c r="L68" s="45" t="s">
        <v>11</v>
      </c>
      <c r="M68" s="28">
        <f>K67+((L67-A67)*K69)</f>
        <v>7505.95</v>
      </c>
    </row>
    <row r="69" spans="1:13" x14ac:dyDescent="0.25">
      <c r="A69" s="13" t="str">
        <f>_xlfn.CONCAT("de ",A67," a ",A72)</f>
        <v>de 4800000 a 6500000</v>
      </c>
      <c r="B69" s="42">
        <v>0</v>
      </c>
      <c r="C69" s="46" t="s">
        <v>12</v>
      </c>
      <c r="D69" s="23">
        <f>D68*0.21</f>
        <v>306.71969999999999</v>
      </c>
      <c r="E69" s="42">
        <v>0</v>
      </c>
      <c r="F69" s="46" t="s">
        <v>12</v>
      </c>
      <c r="G69" s="23">
        <f>G68*0.21</f>
        <v>941.30190000000005</v>
      </c>
      <c r="H69" s="47">
        <v>0</v>
      </c>
      <c r="I69" s="46" t="s">
        <v>12</v>
      </c>
      <c r="J69" s="27">
        <f>J68*0.21</f>
        <v>1033.7166</v>
      </c>
      <c r="K69" s="47">
        <v>0</v>
      </c>
      <c r="L69" s="46" t="s">
        <v>12</v>
      </c>
      <c r="M69" s="29">
        <f>M68*0.21</f>
        <v>1576.2494999999999</v>
      </c>
    </row>
    <row r="70" spans="1:13" x14ac:dyDescent="0.25">
      <c r="A70" s="51">
        <f>A72</f>
        <v>6500000</v>
      </c>
      <c r="B70" s="43">
        <f>A70-A68</f>
        <v>1700000</v>
      </c>
      <c r="C70" s="53" t="s">
        <v>13</v>
      </c>
      <c r="D70" s="55">
        <f>D68+D69</f>
        <v>1767.2896999999998</v>
      </c>
      <c r="E70" s="43">
        <f>B70</f>
        <v>1700000</v>
      </c>
      <c r="F70" s="53" t="s">
        <v>13</v>
      </c>
      <c r="G70" s="55">
        <f>G68+G69</f>
        <v>5423.6919000000007</v>
      </c>
      <c r="H70" s="2">
        <f>E70</f>
        <v>1700000</v>
      </c>
      <c r="I70" s="53" t="s">
        <v>13</v>
      </c>
      <c r="J70" s="60">
        <f>J68+J69</f>
        <v>5956.1765999999998</v>
      </c>
      <c r="K70" s="2">
        <f>H70</f>
        <v>1700000</v>
      </c>
      <c r="L70" s="53" t="s">
        <v>13</v>
      </c>
      <c r="M70" s="57">
        <f>M68+M69</f>
        <v>9082.1994999999988</v>
      </c>
    </row>
    <row r="71" spans="1:13" ht="15.75" thickBot="1" x14ac:dyDescent="0.3">
      <c r="A71" s="52"/>
      <c r="B71" s="44">
        <f>B70*B69</f>
        <v>0</v>
      </c>
      <c r="C71" s="54"/>
      <c r="D71" s="56"/>
      <c r="E71" s="44">
        <f>E70*E69</f>
        <v>0</v>
      </c>
      <c r="F71" s="54"/>
      <c r="G71" s="56"/>
      <c r="H71" s="15">
        <f>H70*H69</f>
        <v>0</v>
      </c>
      <c r="I71" s="54"/>
      <c r="J71" s="61"/>
      <c r="K71" s="15">
        <f>K70*K69</f>
        <v>0</v>
      </c>
      <c r="L71" s="54"/>
      <c r="M71" s="58"/>
    </row>
    <row r="72" spans="1:13" ht="15.75" thickBot="1" x14ac:dyDescent="0.3">
      <c r="A72" s="16">
        <v>6500000</v>
      </c>
      <c r="B72" s="17">
        <f>B67</f>
        <v>1460.57</v>
      </c>
      <c r="C72" s="48">
        <v>6500000</v>
      </c>
      <c r="D72" s="49"/>
      <c r="E72" s="17">
        <f>E67</f>
        <v>4482.3900000000003</v>
      </c>
      <c r="F72" s="48">
        <v>6500000</v>
      </c>
      <c r="G72" s="49"/>
      <c r="H72" s="17">
        <f t="shared" ref="H72" si="2">H68+H71</f>
        <v>4922.46</v>
      </c>
      <c r="I72" s="48">
        <f>A72</f>
        <v>6500000</v>
      </c>
      <c r="J72" s="59"/>
      <c r="K72" s="17">
        <f>K68+K71</f>
        <v>7505.95</v>
      </c>
      <c r="L72" s="48">
        <v>6500000</v>
      </c>
      <c r="M72" s="50"/>
    </row>
    <row r="73" spans="1:13" x14ac:dyDescent="0.25">
      <c r="A73" s="40">
        <f>A72</f>
        <v>6500000</v>
      </c>
      <c r="B73" s="41">
        <f>B72</f>
        <v>1460.57</v>
      </c>
      <c r="C73" s="45" t="s">
        <v>11</v>
      </c>
      <c r="D73" s="22">
        <f>B72+((C72-A72)*B74)</f>
        <v>1460.57</v>
      </c>
      <c r="E73" s="41">
        <f>E72</f>
        <v>4482.3900000000003</v>
      </c>
      <c r="F73" s="45" t="s">
        <v>11</v>
      </c>
      <c r="G73" s="22">
        <f>E72+((F72-D72)*E74)</f>
        <v>4482.3900000000003</v>
      </c>
      <c r="H73" s="1">
        <f>H72</f>
        <v>4922.46</v>
      </c>
      <c r="I73" s="45" t="s">
        <v>11</v>
      </c>
      <c r="J73" s="26">
        <f>H72+((I72-A72)*H74)</f>
        <v>4922.46</v>
      </c>
      <c r="K73" s="7">
        <f>K72</f>
        <v>7505.95</v>
      </c>
      <c r="L73" s="45" t="s">
        <v>11</v>
      </c>
      <c r="M73" s="28">
        <f>K72+((L72-A72)*K74)</f>
        <v>7505.95</v>
      </c>
    </row>
    <row r="74" spans="1:13" x14ac:dyDescent="0.25">
      <c r="A74" s="13" t="str">
        <f>_xlfn.CONCAT("de ",A72," a ",A77)</f>
        <v>de 6500000 a 12000000</v>
      </c>
      <c r="B74" s="42">
        <v>0</v>
      </c>
      <c r="C74" s="46" t="s">
        <v>12</v>
      </c>
      <c r="D74" s="23">
        <f>D73*0.21</f>
        <v>306.71969999999999</v>
      </c>
      <c r="E74" s="42">
        <v>0</v>
      </c>
      <c r="F74" s="46" t="s">
        <v>12</v>
      </c>
      <c r="G74" s="23">
        <f>G73*0.21</f>
        <v>941.30190000000005</v>
      </c>
      <c r="H74" s="47">
        <v>0</v>
      </c>
      <c r="I74" s="46" t="s">
        <v>12</v>
      </c>
      <c r="J74" s="27">
        <f>J73*0.21</f>
        <v>1033.7166</v>
      </c>
      <c r="K74" s="47">
        <v>0</v>
      </c>
      <c r="L74" s="46" t="s">
        <v>12</v>
      </c>
      <c r="M74" s="29">
        <f>M73*0.21</f>
        <v>1576.2494999999999</v>
      </c>
    </row>
    <row r="75" spans="1:13" x14ac:dyDescent="0.25">
      <c r="A75" s="51">
        <f>A77</f>
        <v>12000000</v>
      </c>
      <c r="B75" s="43">
        <f>A75-A73</f>
        <v>5500000</v>
      </c>
      <c r="C75" s="53" t="s">
        <v>13</v>
      </c>
      <c r="D75" s="55">
        <f>D73+D74</f>
        <v>1767.2896999999998</v>
      </c>
      <c r="E75" s="43">
        <f>B75</f>
        <v>5500000</v>
      </c>
      <c r="F75" s="53" t="s">
        <v>13</v>
      </c>
      <c r="G75" s="55">
        <f>G73+G74</f>
        <v>5423.6919000000007</v>
      </c>
      <c r="H75" s="2">
        <f>E75</f>
        <v>5500000</v>
      </c>
      <c r="I75" s="53" t="s">
        <v>13</v>
      </c>
      <c r="J75" s="60">
        <f>J73+J74</f>
        <v>5956.1765999999998</v>
      </c>
      <c r="K75" s="2">
        <f>H75</f>
        <v>5500000</v>
      </c>
      <c r="L75" s="53" t="s">
        <v>13</v>
      </c>
      <c r="M75" s="57">
        <f>M73+M74</f>
        <v>9082.1994999999988</v>
      </c>
    </row>
    <row r="76" spans="1:13" ht="15.75" thickBot="1" x14ac:dyDescent="0.3">
      <c r="A76" s="52"/>
      <c r="B76" s="44">
        <f>B75*B74</f>
        <v>0</v>
      </c>
      <c r="C76" s="54"/>
      <c r="D76" s="56"/>
      <c r="E76" s="44">
        <f>E75*E74</f>
        <v>0</v>
      </c>
      <c r="F76" s="54"/>
      <c r="G76" s="56"/>
      <c r="H76" s="15">
        <f>H75*H74</f>
        <v>0</v>
      </c>
      <c r="I76" s="54"/>
      <c r="J76" s="61"/>
      <c r="K76" s="15">
        <f>K75*K74</f>
        <v>0</v>
      </c>
      <c r="L76" s="54"/>
      <c r="M76" s="58"/>
    </row>
    <row r="77" spans="1:13" ht="15.75" thickBot="1" x14ac:dyDescent="0.3">
      <c r="A77" s="16">
        <v>12000000</v>
      </c>
      <c r="B77" s="17">
        <f>B72</f>
        <v>1460.57</v>
      </c>
      <c r="C77" s="48">
        <v>12000000</v>
      </c>
      <c r="D77" s="49"/>
      <c r="E77" s="17">
        <f>E72</f>
        <v>4482.3900000000003</v>
      </c>
      <c r="F77" s="48">
        <v>12000000</v>
      </c>
      <c r="G77" s="49"/>
      <c r="H77" s="17">
        <f t="shared" ref="H77" si="3">H73+H76</f>
        <v>4922.46</v>
      </c>
      <c r="I77" s="48">
        <f>A77</f>
        <v>12000000</v>
      </c>
      <c r="J77" s="59"/>
      <c r="K77" s="17">
        <f>K73+K76</f>
        <v>7505.95</v>
      </c>
      <c r="L77" s="48">
        <v>12000000</v>
      </c>
      <c r="M77" s="50"/>
    </row>
    <row r="78" spans="1:13" x14ac:dyDescent="0.25">
      <c r="A78" s="40">
        <f>A77</f>
        <v>12000000</v>
      </c>
      <c r="B78" s="41">
        <f>B77</f>
        <v>1460.57</v>
      </c>
      <c r="C78" s="45" t="s">
        <v>11</v>
      </c>
      <c r="D78" s="22">
        <f>B77+((C77-A77)*B79)</f>
        <v>1460.57</v>
      </c>
      <c r="E78" s="41">
        <f>E77</f>
        <v>4482.3900000000003</v>
      </c>
      <c r="F78" s="45" t="s">
        <v>11</v>
      </c>
      <c r="G78" s="22">
        <f>E77+((F77-D77)*E79)</f>
        <v>4482.3900000000003</v>
      </c>
      <c r="H78" s="41">
        <f>H77</f>
        <v>4922.46</v>
      </c>
      <c r="I78" s="45" t="s">
        <v>11</v>
      </c>
      <c r="J78" s="22">
        <f>H77+((I77-G77)*H79)</f>
        <v>4922.46</v>
      </c>
      <c r="K78" s="7">
        <f>K77</f>
        <v>7505.95</v>
      </c>
      <c r="L78" s="45" t="s">
        <v>11</v>
      </c>
      <c r="M78" s="28">
        <f>K77+((L77-A77)*K79)</f>
        <v>7505.95</v>
      </c>
    </row>
    <row r="79" spans="1:13" x14ac:dyDescent="0.25">
      <c r="A79" s="13" t="str">
        <f>_xlfn.CONCAT("de ",A77," a ",A82)</f>
        <v>de 12000000 a 25000000</v>
      </c>
      <c r="B79" s="42">
        <v>0</v>
      </c>
      <c r="C79" s="46" t="s">
        <v>12</v>
      </c>
      <c r="D79" s="23">
        <f>D78*0.21</f>
        <v>306.71969999999999</v>
      </c>
      <c r="E79" s="42">
        <v>0</v>
      </c>
      <c r="F79" s="46" t="s">
        <v>12</v>
      </c>
      <c r="G79" s="23">
        <f>G78*0.21</f>
        <v>941.30190000000005</v>
      </c>
      <c r="H79" s="42">
        <v>0</v>
      </c>
      <c r="I79" s="46" t="s">
        <v>12</v>
      </c>
      <c r="J79" s="23">
        <f>J78*0.21</f>
        <v>1033.7166</v>
      </c>
      <c r="K79" s="47">
        <v>0</v>
      </c>
      <c r="L79" s="46" t="s">
        <v>12</v>
      </c>
      <c r="M79" s="29">
        <f>M78*0.21</f>
        <v>1576.2494999999999</v>
      </c>
    </row>
    <row r="80" spans="1:13" x14ac:dyDescent="0.25">
      <c r="A80" s="51">
        <f>A82</f>
        <v>25000000</v>
      </c>
      <c r="B80" s="43">
        <f>A80-A78</f>
        <v>13000000</v>
      </c>
      <c r="C80" s="53" t="s">
        <v>13</v>
      </c>
      <c r="D80" s="55">
        <f>D78+D79</f>
        <v>1767.2896999999998</v>
      </c>
      <c r="E80" s="43">
        <f>B80</f>
        <v>13000000</v>
      </c>
      <c r="F80" s="53" t="s">
        <v>13</v>
      </c>
      <c r="G80" s="55">
        <f>G78+G79</f>
        <v>5423.6919000000007</v>
      </c>
      <c r="H80" s="43">
        <f>E80</f>
        <v>13000000</v>
      </c>
      <c r="I80" s="53" t="s">
        <v>13</v>
      </c>
      <c r="J80" s="55">
        <f>J78+J79</f>
        <v>5956.1765999999998</v>
      </c>
      <c r="K80" s="2">
        <f>H80</f>
        <v>13000000</v>
      </c>
      <c r="L80" s="53" t="s">
        <v>13</v>
      </c>
      <c r="M80" s="57">
        <f>M78+M79</f>
        <v>9082.1994999999988</v>
      </c>
    </row>
    <row r="81" spans="1:13" ht="15.75" thickBot="1" x14ac:dyDescent="0.3">
      <c r="A81" s="52"/>
      <c r="B81" s="44">
        <f>B80*B79</f>
        <v>0</v>
      </c>
      <c r="C81" s="54"/>
      <c r="D81" s="56"/>
      <c r="E81" s="44">
        <f>E80*E79</f>
        <v>0</v>
      </c>
      <c r="F81" s="54"/>
      <c r="G81" s="56"/>
      <c r="H81" s="44">
        <f>H80*H79</f>
        <v>0</v>
      </c>
      <c r="I81" s="54"/>
      <c r="J81" s="56"/>
      <c r="K81" s="15">
        <f>K80*K79</f>
        <v>0</v>
      </c>
      <c r="L81" s="54"/>
      <c r="M81" s="58"/>
    </row>
    <row r="82" spans="1:13" ht="15.75" thickBot="1" x14ac:dyDescent="0.3">
      <c r="A82" s="16">
        <v>25000000</v>
      </c>
      <c r="B82" s="17">
        <f>B77</f>
        <v>1460.57</v>
      </c>
      <c r="C82" s="48">
        <v>25000000</v>
      </c>
      <c r="D82" s="49"/>
      <c r="E82" s="17">
        <f>E77</f>
        <v>4482.3900000000003</v>
      </c>
      <c r="F82" s="48">
        <v>25000000</v>
      </c>
      <c r="G82" s="49"/>
      <c r="H82" s="17">
        <f>H77</f>
        <v>4922.46</v>
      </c>
      <c r="I82" s="48">
        <v>25000000</v>
      </c>
      <c r="J82" s="49"/>
      <c r="K82" s="17">
        <f>K78+K81</f>
        <v>7505.95</v>
      </c>
      <c r="L82" s="48">
        <v>25000000</v>
      </c>
      <c r="M82" s="50"/>
    </row>
    <row r="83" spans="1:13" x14ac:dyDescent="0.25">
      <c r="A83" s="40">
        <f>A82</f>
        <v>25000000</v>
      </c>
      <c r="B83" s="41">
        <f>B82</f>
        <v>1460.57</v>
      </c>
      <c r="C83" s="45" t="s">
        <v>11</v>
      </c>
      <c r="D83" s="22">
        <f>B82+((C82-A82)*B84)</f>
        <v>1460.57</v>
      </c>
      <c r="E83" s="41">
        <f>E82</f>
        <v>4482.3900000000003</v>
      </c>
      <c r="F83" s="45" t="s">
        <v>11</v>
      </c>
      <c r="G83" s="22">
        <f>E82+((F82-D82)*E84)</f>
        <v>4482.3900000000003</v>
      </c>
      <c r="H83" s="41">
        <f>H82</f>
        <v>4922.46</v>
      </c>
      <c r="I83" s="45" t="s">
        <v>11</v>
      </c>
      <c r="J83" s="22">
        <f>H82+((I82-G82)*H84)</f>
        <v>4922.46</v>
      </c>
      <c r="K83" s="7">
        <f>K82</f>
        <v>7505.95</v>
      </c>
      <c r="L83" s="45" t="s">
        <v>11</v>
      </c>
      <c r="M83" s="28">
        <f>K82+((L82-A82)*K84)</f>
        <v>7505.95</v>
      </c>
    </row>
    <row r="84" spans="1:13" x14ac:dyDescent="0.25">
      <c r="A84" s="13" t="str">
        <f>_xlfn.CONCAT("de ",A82," a ",A87)</f>
        <v>de 25000000 a 50000000</v>
      </c>
      <c r="B84" s="42">
        <v>0</v>
      </c>
      <c r="C84" s="46" t="s">
        <v>12</v>
      </c>
      <c r="D84" s="23">
        <f>D83*0.21</f>
        <v>306.71969999999999</v>
      </c>
      <c r="E84" s="42">
        <v>0</v>
      </c>
      <c r="F84" s="46" t="s">
        <v>12</v>
      </c>
      <c r="G84" s="23">
        <f>G83*0.21</f>
        <v>941.30190000000005</v>
      </c>
      <c r="H84" s="42">
        <v>0</v>
      </c>
      <c r="I84" s="46" t="s">
        <v>12</v>
      </c>
      <c r="J84" s="23">
        <f>J83*0.21</f>
        <v>1033.7166</v>
      </c>
      <c r="K84" s="47">
        <v>0</v>
      </c>
      <c r="L84" s="46" t="s">
        <v>12</v>
      </c>
      <c r="M84" s="29">
        <f>M83*0.21</f>
        <v>1576.2494999999999</v>
      </c>
    </row>
    <row r="85" spans="1:13" x14ac:dyDescent="0.25">
      <c r="A85" s="51">
        <f>A87</f>
        <v>50000000</v>
      </c>
      <c r="B85" s="43">
        <f>A85-A83</f>
        <v>25000000</v>
      </c>
      <c r="C85" s="53" t="s">
        <v>13</v>
      </c>
      <c r="D85" s="55">
        <f>D83+D84</f>
        <v>1767.2896999999998</v>
      </c>
      <c r="E85" s="43">
        <f>B85</f>
        <v>25000000</v>
      </c>
      <c r="F85" s="53" t="s">
        <v>13</v>
      </c>
      <c r="G85" s="55">
        <f>G83+G84</f>
        <v>5423.6919000000007</v>
      </c>
      <c r="H85" s="43">
        <f>E85</f>
        <v>25000000</v>
      </c>
      <c r="I85" s="53" t="s">
        <v>13</v>
      </c>
      <c r="J85" s="55">
        <f>J83+J84</f>
        <v>5956.1765999999998</v>
      </c>
      <c r="K85" s="2">
        <f>H85</f>
        <v>25000000</v>
      </c>
      <c r="L85" s="53" t="s">
        <v>13</v>
      </c>
      <c r="M85" s="57">
        <f>M83+M84</f>
        <v>9082.1994999999988</v>
      </c>
    </row>
    <row r="86" spans="1:13" ht="15.75" thickBot="1" x14ac:dyDescent="0.3">
      <c r="A86" s="52"/>
      <c r="B86" s="44">
        <f>B85*B84</f>
        <v>0</v>
      </c>
      <c r="C86" s="54"/>
      <c r="D86" s="56"/>
      <c r="E86" s="44">
        <f>E85*E84</f>
        <v>0</v>
      </c>
      <c r="F86" s="54"/>
      <c r="G86" s="56"/>
      <c r="H86" s="44">
        <f>H85*H84</f>
        <v>0</v>
      </c>
      <c r="I86" s="54"/>
      <c r="J86" s="56"/>
      <c r="K86" s="15">
        <f>K85*K84</f>
        <v>0</v>
      </c>
      <c r="L86" s="54"/>
      <c r="M86" s="58"/>
    </row>
    <row r="87" spans="1:13" ht="15.75" thickBot="1" x14ac:dyDescent="0.3">
      <c r="A87" s="16">
        <v>50000000</v>
      </c>
      <c r="B87" s="17">
        <f>B82</f>
        <v>1460.57</v>
      </c>
      <c r="C87" s="48">
        <v>50000000</v>
      </c>
      <c r="D87" s="49"/>
      <c r="E87" s="17">
        <f>E82</f>
        <v>4482.3900000000003</v>
      </c>
      <c r="F87" s="48">
        <v>50000000</v>
      </c>
      <c r="G87" s="49"/>
      <c r="H87" s="17">
        <f>H82</f>
        <v>4922.46</v>
      </c>
      <c r="I87" s="48">
        <v>25000000</v>
      </c>
      <c r="J87" s="49"/>
      <c r="K87" s="17">
        <f>K83+K86</f>
        <v>7505.95</v>
      </c>
      <c r="L87" s="48">
        <v>50000000</v>
      </c>
      <c r="M87" s="50"/>
    </row>
    <row r="88" spans="1:13" x14ac:dyDescent="0.25">
      <c r="A88" s="40">
        <f>A87</f>
        <v>50000000</v>
      </c>
      <c r="B88" s="41">
        <f>B87</f>
        <v>1460.57</v>
      </c>
      <c r="C88" s="45" t="s">
        <v>11</v>
      </c>
      <c r="D88" s="22">
        <f>B87+((C87-A87)*B89)</f>
        <v>1460.57</v>
      </c>
      <c r="E88" s="41">
        <f>E87</f>
        <v>4482.3900000000003</v>
      </c>
      <c r="F88" s="45" t="s">
        <v>11</v>
      </c>
      <c r="G88" s="22">
        <f>E87+((F87-D87)*E89)</f>
        <v>4482.3900000000003</v>
      </c>
      <c r="H88" s="41">
        <f>H87</f>
        <v>4922.46</v>
      </c>
      <c r="I88" s="45" t="s">
        <v>11</v>
      </c>
      <c r="J88" s="22">
        <f>H87+((I87-G87)*H89)</f>
        <v>4922.46</v>
      </c>
      <c r="K88" s="7">
        <f>K87</f>
        <v>7505.95</v>
      </c>
      <c r="L88" s="45" t="s">
        <v>11</v>
      </c>
      <c r="M88" s="28">
        <f>K87+((L87-A87)*K89)</f>
        <v>7505.95</v>
      </c>
    </row>
    <row r="89" spans="1:13" x14ac:dyDescent="0.25">
      <c r="A89" s="13" t="str">
        <f>_xlfn.CONCAT("de ",A87," a ",A92)</f>
        <v>de 50000000 a 100000000</v>
      </c>
      <c r="B89" s="42">
        <v>0</v>
      </c>
      <c r="C89" s="46" t="s">
        <v>12</v>
      </c>
      <c r="D89" s="23">
        <f>D88*0.21</f>
        <v>306.71969999999999</v>
      </c>
      <c r="E89" s="42">
        <v>0</v>
      </c>
      <c r="F89" s="46" t="s">
        <v>12</v>
      </c>
      <c r="G89" s="23">
        <f>G88*0.21</f>
        <v>941.30190000000005</v>
      </c>
      <c r="H89" s="42">
        <v>0</v>
      </c>
      <c r="I89" s="46" t="s">
        <v>12</v>
      </c>
      <c r="J89" s="23">
        <f>J88*0.21</f>
        <v>1033.7166</v>
      </c>
      <c r="K89" s="47">
        <v>0</v>
      </c>
      <c r="L89" s="46" t="s">
        <v>12</v>
      </c>
      <c r="M89" s="29">
        <f>M88*0.21</f>
        <v>1576.2494999999999</v>
      </c>
    </row>
    <row r="90" spans="1:13" x14ac:dyDescent="0.25">
      <c r="A90" s="51">
        <f>A92</f>
        <v>100000000</v>
      </c>
      <c r="B90" s="43">
        <f>A90-A88</f>
        <v>50000000</v>
      </c>
      <c r="C90" s="53" t="s">
        <v>13</v>
      </c>
      <c r="D90" s="55">
        <f>D88+D89</f>
        <v>1767.2896999999998</v>
      </c>
      <c r="E90" s="43">
        <f>B90</f>
        <v>50000000</v>
      </c>
      <c r="F90" s="53" t="s">
        <v>13</v>
      </c>
      <c r="G90" s="55">
        <f>G88+G89</f>
        <v>5423.6919000000007</v>
      </c>
      <c r="H90" s="43">
        <f>E90</f>
        <v>50000000</v>
      </c>
      <c r="I90" s="53" t="s">
        <v>13</v>
      </c>
      <c r="J90" s="55">
        <f>J88+J89</f>
        <v>5956.1765999999998</v>
      </c>
      <c r="K90" s="2">
        <f>H90</f>
        <v>50000000</v>
      </c>
      <c r="L90" s="53" t="s">
        <v>13</v>
      </c>
      <c r="M90" s="57">
        <f>M88+M89</f>
        <v>9082.1994999999988</v>
      </c>
    </row>
    <row r="91" spans="1:13" ht="15.75" thickBot="1" x14ac:dyDescent="0.3">
      <c r="A91" s="52"/>
      <c r="B91" s="44">
        <f>B90*B89</f>
        <v>0</v>
      </c>
      <c r="C91" s="54"/>
      <c r="D91" s="56"/>
      <c r="E91" s="44">
        <f>E90*E89</f>
        <v>0</v>
      </c>
      <c r="F91" s="54"/>
      <c r="G91" s="56"/>
      <c r="H91" s="44">
        <f>H90*H89</f>
        <v>0</v>
      </c>
      <c r="I91" s="54"/>
      <c r="J91" s="56"/>
      <c r="K91" s="15">
        <f>K90*K89</f>
        <v>0</v>
      </c>
      <c r="L91" s="54"/>
      <c r="M91" s="58"/>
    </row>
    <row r="92" spans="1:13" ht="15.75" thickBot="1" x14ac:dyDescent="0.3">
      <c r="A92" s="16">
        <v>100000000</v>
      </c>
      <c r="B92" s="17">
        <f>B87</f>
        <v>1460.57</v>
      </c>
      <c r="C92" s="48">
        <v>100000000</v>
      </c>
      <c r="D92" s="49"/>
      <c r="E92" s="17">
        <f>E87</f>
        <v>4482.3900000000003</v>
      </c>
      <c r="F92" s="48">
        <v>100000000</v>
      </c>
      <c r="G92" s="49"/>
      <c r="H92" s="17">
        <f>H87</f>
        <v>4922.46</v>
      </c>
      <c r="I92" s="48">
        <v>100000000</v>
      </c>
      <c r="J92" s="49"/>
      <c r="K92" s="17">
        <f>K88+K91</f>
        <v>7505.95</v>
      </c>
      <c r="L92" s="48">
        <v>100000000</v>
      </c>
      <c r="M92" s="50"/>
    </row>
    <row r="93" spans="1:13" x14ac:dyDescent="0.25">
      <c r="A93" s="40">
        <f>A92</f>
        <v>100000000</v>
      </c>
      <c r="B93" s="41">
        <f>B92</f>
        <v>1460.57</v>
      </c>
      <c r="C93" s="45" t="s">
        <v>11</v>
      </c>
      <c r="D93" s="22">
        <f>B92+((C92-A92)*B94)</f>
        <v>1460.57</v>
      </c>
      <c r="E93" s="41">
        <f>E92</f>
        <v>4482.3900000000003</v>
      </c>
      <c r="F93" s="45" t="s">
        <v>11</v>
      </c>
      <c r="G93" s="22">
        <f>E92+((F92-D92)*E94)</f>
        <v>4482.3900000000003</v>
      </c>
      <c r="H93" s="41">
        <f>H92</f>
        <v>4922.46</v>
      </c>
      <c r="I93" s="45" t="s">
        <v>11</v>
      </c>
      <c r="J93" s="22">
        <f>H92+((I92-G92)*H94)</f>
        <v>4922.46</v>
      </c>
      <c r="K93" s="7">
        <f>K92</f>
        <v>7505.95</v>
      </c>
      <c r="L93" s="45" t="s">
        <v>11</v>
      </c>
      <c r="M93" s="28">
        <f>K92+((L92-A92)*K94)</f>
        <v>7505.95</v>
      </c>
    </row>
    <row r="94" spans="1:13" x14ac:dyDescent="0.25">
      <c r="A94" s="13" t="str">
        <f>_xlfn.CONCAT("de ",A92," a ",A97)</f>
        <v>de 100000000 a 500000000</v>
      </c>
      <c r="B94" s="42">
        <v>0</v>
      </c>
      <c r="C94" s="46" t="s">
        <v>12</v>
      </c>
      <c r="D94" s="23">
        <f>D93*0.21</f>
        <v>306.71969999999999</v>
      </c>
      <c r="E94" s="42">
        <v>0</v>
      </c>
      <c r="F94" s="46" t="s">
        <v>12</v>
      </c>
      <c r="G94" s="23">
        <f>G93*0.21</f>
        <v>941.30190000000005</v>
      </c>
      <c r="H94" s="42">
        <v>0</v>
      </c>
      <c r="I94" s="46" t="s">
        <v>12</v>
      </c>
      <c r="J94" s="23">
        <f>J93*0.21</f>
        <v>1033.7166</v>
      </c>
      <c r="K94" s="47">
        <v>0</v>
      </c>
      <c r="L94" s="46" t="s">
        <v>12</v>
      </c>
      <c r="M94" s="29">
        <f>M93*0.21</f>
        <v>1576.2494999999999</v>
      </c>
    </row>
    <row r="95" spans="1:13" x14ac:dyDescent="0.25">
      <c r="A95" s="51">
        <f>A97</f>
        <v>500000000</v>
      </c>
      <c r="B95" s="43">
        <f>A95-A93</f>
        <v>400000000</v>
      </c>
      <c r="C95" s="53" t="s">
        <v>13</v>
      </c>
      <c r="D95" s="55">
        <f>D93+D94</f>
        <v>1767.2896999999998</v>
      </c>
      <c r="E95" s="43">
        <f>B95</f>
        <v>400000000</v>
      </c>
      <c r="F95" s="53" t="s">
        <v>13</v>
      </c>
      <c r="G95" s="55">
        <f>G93+G94</f>
        <v>5423.6919000000007</v>
      </c>
      <c r="H95" s="43">
        <f>E95</f>
        <v>400000000</v>
      </c>
      <c r="I95" s="53" t="s">
        <v>13</v>
      </c>
      <c r="J95" s="55">
        <f>J93+J94</f>
        <v>5956.1765999999998</v>
      </c>
      <c r="K95" s="2">
        <f>H95</f>
        <v>400000000</v>
      </c>
      <c r="L95" s="53" t="s">
        <v>13</v>
      </c>
      <c r="M95" s="57">
        <f>M93+M94</f>
        <v>9082.1994999999988</v>
      </c>
    </row>
    <row r="96" spans="1:13" ht="15.75" thickBot="1" x14ac:dyDescent="0.3">
      <c r="A96" s="52"/>
      <c r="B96" s="44">
        <f>B95*B94</f>
        <v>0</v>
      </c>
      <c r="C96" s="54"/>
      <c r="D96" s="56"/>
      <c r="E96" s="44">
        <f>E95*E94</f>
        <v>0</v>
      </c>
      <c r="F96" s="54"/>
      <c r="G96" s="56"/>
      <c r="H96" s="44">
        <f>H95*H94</f>
        <v>0</v>
      </c>
      <c r="I96" s="54"/>
      <c r="J96" s="56"/>
      <c r="K96" s="15">
        <f>K95*K94</f>
        <v>0</v>
      </c>
      <c r="L96" s="54"/>
      <c r="M96" s="58"/>
    </row>
    <row r="97" spans="1:13" ht="15.75" thickBot="1" x14ac:dyDescent="0.3">
      <c r="A97" s="16">
        <v>500000000</v>
      </c>
      <c r="B97" s="17">
        <f>B92</f>
        <v>1460.57</v>
      </c>
      <c r="C97" s="48">
        <v>500000000</v>
      </c>
      <c r="D97" s="49"/>
      <c r="E97" s="17">
        <f>E92</f>
        <v>4482.3900000000003</v>
      </c>
      <c r="F97" s="48">
        <v>500000000</v>
      </c>
      <c r="G97" s="49"/>
      <c r="H97" s="17">
        <f>H92</f>
        <v>4922.46</v>
      </c>
      <c r="I97" s="48">
        <v>500000000</v>
      </c>
      <c r="J97" s="49"/>
      <c r="K97" s="17">
        <f>K93+K96</f>
        <v>7505.95</v>
      </c>
      <c r="L97" s="48">
        <v>5000000000</v>
      </c>
      <c r="M97" s="50"/>
    </row>
    <row r="98" spans="1:13" x14ac:dyDescent="0.25">
      <c r="A98" s="9"/>
      <c r="B98" s="9"/>
      <c r="C98" s="24"/>
      <c r="D98" s="24"/>
      <c r="E98" s="9"/>
      <c r="F98" s="24"/>
      <c r="G98" s="24"/>
      <c r="H98" s="9"/>
      <c r="I98" s="24"/>
      <c r="J98" s="24"/>
    </row>
    <row r="99" spans="1:13" x14ac:dyDescent="0.25">
      <c r="A99" s="9"/>
      <c r="B99" s="9"/>
      <c r="C99" s="24"/>
      <c r="D99" s="24"/>
      <c r="E99" s="9"/>
      <c r="F99" s="24"/>
      <c r="G99" s="24"/>
      <c r="H99" s="9"/>
      <c r="I99" s="24"/>
      <c r="J99" s="24"/>
    </row>
  </sheetData>
  <sheetProtection algorithmName="SHA-512" hashValue="X67mlzSn40FpMghuTQx53bay+Kkz0X0W/VOaa8I3zGKI9LTiXqmBU02aNbE4uV0O10lUmPXG3GGxPRXkFgcgGQ==" saltValue="DD+C+1OPwHyVdTHdwVsXUA==" spinCount="100000" sheet="1" objects="1" scenarios="1" selectLockedCells="1"/>
  <mergeCells count="252">
    <mergeCell ref="A1:M1"/>
    <mergeCell ref="A50:A51"/>
    <mergeCell ref="A10:A11"/>
    <mergeCell ref="A15:A16"/>
    <mergeCell ref="A20:A21"/>
    <mergeCell ref="A25:A26"/>
    <mergeCell ref="A30:A31"/>
    <mergeCell ref="A35:A36"/>
    <mergeCell ref="A40:A41"/>
    <mergeCell ref="A45:A46"/>
    <mergeCell ref="D10:D11"/>
    <mergeCell ref="C37:D37"/>
    <mergeCell ref="C40:C41"/>
    <mergeCell ref="D40:D41"/>
    <mergeCell ref="C42:D42"/>
    <mergeCell ref="C45:C46"/>
    <mergeCell ref="D45:D46"/>
    <mergeCell ref="C47:D47"/>
    <mergeCell ref="C50:C51"/>
    <mergeCell ref="D50:D51"/>
    <mergeCell ref="C17:D17"/>
    <mergeCell ref="C20:C21"/>
    <mergeCell ref="I40:I41"/>
    <mergeCell ref="J40:J41"/>
    <mergeCell ref="C52:D52"/>
    <mergeCell ref="C55:C56"/>
    <mergeCell ref="D55:D56"/>
    <mergeCell ref="C27:D27"/>
    <mergeCell ref="C30:C31"/>
    <mergeCell ref="D30:D31"/>
    <mergeCell ref="C32:D32"/>
    <mergeCell ref="C35:C36"/>
    <mergeCell ref="D35:D36"/>
    <mergeCell ref="C3:D3"/>
    <mergeCell ref="C4:D4"/>
    <mergeCell ref="C7:D7"/>
    <mergeCell ref="C10:C11"/>
    <mergeCell ref="C15:C16"/>
    <mergeCell ref="D15:D16"/>
    <mergeCell ref="C12:D12"/>
    <mergeCell ref="C22:D22"/>
    <mergeCell ref="C25:C26"/>
    <mergeCell ref="D25:D26"/>
    <mergeCell ref="D20:D21"/>
    <mergeCell ref="G10:G11"/>
    <mergeCell ref="F35:F36"/>
    <mergeCell ref="G35:G36"/>
    <mergeCell ref="F37:G37"/>
    <mergeCell ref="F40:F41"/>
    <mergeCell ref="G40:G41"/>
    <mergeCell ref="F22:G22"/>
    <mergeCell ref="F20:F21"/>
    <mergeCell ref="F32:G32"/>
    <mergeCell ref="G25:G26"/>
    <mergeCell ref="F27:G27"/>
    <mergeCell ref="F30:F31"/>
    <mergeCell ref="G30:G31"/>
    <mergeCell ref="I22:J22"/>
    <mergeCell ref="I25:I26"/>
    <mergeCell ref="J25:J26"/>
    <mergeCell ref="I27:J27"/>
    <mergeCell ref="I30:I31"/>
    <mergeCell ref="I50:I51"/>
    <mergeCell ref="J50:J51"/>
    <mergeCell ref="I52:J52"/>
    <mergeCell ref="I55:I56"/>
    <mergeCell ref="J55:J56"/>
    <mergeCell ref="I42:J42"/>
    <mergeCell ref="I45:I46"/>
    <mergeCell ref="J45:J46"/>
    <mergeCell ref="J30:J31"/>
    <mergeCell ref="I32:J32"/>
    <mergeCell ref="I35:I36"/>
    <mergeCell ref="J35:J36"/>
    <mergeCell ref="I37:J37"/>
    <mergeCell ref="I7:J7"/>
    <mergeCell ref="I10:I11"/>
    <mergeCell ref="J10:J11"/>
    <mergeCell ref="I12:J12"/>
    <mergeCell ref="I15:I16"/>
    <mergeCell ref="J15:J16"/>
    <mergeCell ref="I17:J17"/>
    <mergeCell ref="I20:I21"/>
    <mergeCell ref="J20:J21"/>
    <mergeCell ref="I57:J57"/>
    <mergeCell ref="A55:A56"/>
    <mergeCell ref="A60:A61"/>
    <mergeCell ref="A65:A66"/>
    <mergeCell ref="A70:A71"/>
    <mergeCell ref="C62:D62"/>
    <mergeCell ref="C65:C66"/>
    <mergeCell ref="D65:D66"/>
    <mergeCell ref="C67:D67"/>
    <mergeCell ref="C70:C71"/>
    <mergeCell ref="D70:D71"/>
    <mergeCell ref="C57:D57"/>
    <mergeCell ref="C60:C61"/>
    <mergeCell ref="D60:D61"/>
    <mergeCell ref="I67:J67"/>
    <mergeCell ref="I70:I71"/>
    <mergeCell ref="J70:J71"/>
    <mergeCell ref="F70:F71"/>
    <mergeCell ref="G70:G71"/>
    <mergeCell ref="F52:G52"/>
    <mergeCell ref="F55:F56"/>
    <mergeCell ref="G55:G56"/>
    <mergeCell ref="F57:G57"/>
    <mergeCell ref="F60:F61"/>
    <mergeCell ref="G60:G61"/>
    <mergeCell ref="F42:G42"/>
    <mergeCell ref="F45:F46"/>
    <mergeCell ref="G45:G46"/>
    <mergeCell ref="F47:G47"/>
    <mergeCell ref="F50:F51"/>
    <mergeCell ref="G50:G51"/>
    <mergeCell ref="C72:D72"/>
    <mergeCell ref="F72:G72"/>
    <mergeCell ref="F62:G62"/>
    <mergeCell ref="F65:F66"/>
    <mergeCell ref="G65:G66"/>
    <mergeCell ref="F67:G67"/>
    <mergeCell ref="I72:J72"/>
    <mergeCell ref="M25:M26"/>
    <mergeCell ref="L27:M27"/>
    <mergeCell ref="M30:M31"/>
    <mergeCell ref="L32:M32"/>
    <mergeCell ref="M35:M36"/>
    <mergeCell ref="L37:M37"/>
    <mergeCell ref="M40:M41"/>
    <mergeCell ref="L42:M42"/>
    <mergeCell ref="M45:M46"/>
    <mergeCell ref="L35:L36"/>
    <mergeCell ref="L40:L41"/>
    <mergeCell ref="L45:L46"/>
    <mergeCell ref="L72:M72"/>
    <mergeCell ref="M50:M51"/>
    <mergeCell ref="L52:M52"/>
    <mergeCell ref="I60:I61"/>
    <mergeCell ref="F25:F26"/>
    <mergeCell ref="M70:M71"/>
    <mergeCell ref="L65:L66"/>
    <mergeCell ref="L70:L71"/>
    <mergeCell ref="L47:M47"/>
    <mergeCell ref="L25:L26"/>
    <mergeCell ref="L30:L31"/>
    <mergeCell ref="L50:L51"/>
    <mergeCell ref="L55:L56"/>
    <mergeCell ref="L60:L61"/>
    <mergeCell ref="M55:M56"/>
    <mergeCell ref="L57:M57"/>
    <mergeCell ref="M60:M61"/>
    <mergeCell ref="L62:M62"/>
    <mergeCell ref="M65:M66"/>
    <mergeCell ref="L67:M67"/>
    <mergeCell ref="M10:M11"/>
    <mergeCell ref="L12:M12"/>
    <mergeCell ref="M15:M16"/>
    <mergeCell ref="L17:M17"/>
    <mergeCell ref="M20:M21"/>
    <mergeCell ref="L22:M22"/>
    <mergeCell ref="L20:L21"/>
    <mergeCell ref="L10:L11"/>
    <mergeCell ref="L15:L16"/>
    <mergeCell ref="I4:J4"/>
    <mergeCell ref="C6:D6"/>
    <mergeCell ref="F6:G6"/>
    <mergeCell ref="I6:J6"/>
    <mergeCell ref="L6:M6"/>
    <mergeCell ref="B2:M2"/>
    <mergeCell ref="J60:J61"/>
    <mergeCell ref="I62:J62"/>
    <mergeCell ref="I65:I66"/>
    <mergeCell ref="J65:J66"/>
    <mergeCell ref="I47:J47"/>
    <mergeCell ref="G20:G21"/>
    <mergeCell ref="F3:G3"/>
    <mergeCell ref="F4:G4"/>
    <mergeCell ref="F7:G7"/>
    <mergeCell ref="F10:F11"/>
    <mergeCell ref="I3:J3"/>
    <mergeCell ref="F12:G12"/>
    <mergeCell ref="F15:F16"/>
    <mergeCell ref="G15:G16"/>
    <mergeCell ref="F17:G17"/>
    <mergeCell ref="L3:M3"/>
    <mergeCell ref="L4:M4"/>
    <mergeCell ref="L7:M7"/>
    <mergeCell ref="A75:A76"/>
    <mergeCell ref="C75:C76"/>
    <mergeCell ref="D75:D76"/>
    <mergeCell ref="F75:F76"/>
    <mergeCell ref="G75:G76"/>
    <mergeCell ref="I75:I76"/>
    <mergeCell ref="J75:J76"/>
    <mergeCell ref="L75:L76"/>
    <mergeCell ref="M75:M76"/>
    <mergeCell ref="C77:D77"/>
    <mergeCell ref="F77:G77"/>
    <mergeCell ref="I77:J77"/>
    <mergeCell ref="L77:M77"/>
    <mergeCell ref="A80:A81"/>
    <mergeCell ref="C80:C81"/>
    <mergeCell ref="D80:D81"/>
    <mergeCell ref="F80:F81"/>
    <mergeCell ref="G80:G81"/>
    <mergeCell ref="I80:I81"/>
    <mergeCell ref="J80:J81"/>
    <mergeCell ref="L80:L81"/>
    <mergeCell ref="M80:M81"/>
    <mergeCell ref="C82:D82"/>
    <mergeCell ref="F82:G82"/>
    <mergeCell ref="I82:J82"/>
    <mergeCell ref="L82:M82"/>
    <mergeCell ref="A85:A86"/>
    <mergeCell ref="C85:C86"/>
    <mergeCell ref="D85:D86"/>
    <mergeCell ref="F85:F86"/>
    <mergeCell ref="G85:G86"/>
    <mergeCell ref="I85:I86"/>
    <mergeCell ref="J85:J86"/>
    <mergeCell ref="L85:L86"/>
    <mergeCell ref="M85:M86"/>
    <mergeCell ref="C87:D87"/>
    <mergeCell ref="F87:G87"/>
    <mergeCell ref="I87:J87"/>
    <mergeCell ref="L87:M87"/>
    <mergeCell ref="A90:A91"/>
    <mergeCell ref="C90:C91"/>
    <mergeCell ref="D90:D91"/>
    <mergeCell ref="F90:F91"/>
    <mergeCell ref="G90:G91"/>
    <mergeCell ref="I90:I91"/>
    <mergeCell ref="J90:J91"/>
    <mergeCell ref="L90:L91"/>
    <mergeCell ref="M90:M91"/>
    <mergeCell ref="C97:D97"/>
    <mergeCell ref="F97:G97"/>
    <mergeCell ref="I97:J97"/>
    <mergeCell ref="L97:M97"/>
    <mergeCell ref="C92:D92"/>
    <mergeCell ref="F92:G92"/>
    <mergeCell ref="I92:J92"/>
    <mergeCell ref="L92:M92"/>
    <mergeCell ref="A95:A96"/>
    <mergeCell ref="C95:C96"/>
    <mergeCell ref="D95:D96"/>
    <mergeCell ref="F95:F96"/>
    <mergeCell ref="G95:G96"/>
    <mergeCell ref="I95:I96"/>
    <mergeCell ref="J95:J96"/>
    <mergeCell ref="L95:L96"/>
    <mergeCell ref="M95:M96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55" orientation="portrait" r:id="rId1"/>
  <ignoredErrors>
    <ignoredError sqref="C8:D8 D72 C7:D7 M7 C11:M11 C9:D9 L9:M9 C16:M16 C14:D14 L14:M14 C21:M21 C19:D19 L19:M19 C26:M26 C24:D24 L24:M24 C31:M32 C29:D29 L29:M29 C41:M42 C39:D39 L39:M39 E46:M46 L44:M44 C51:M52 C49:D49 L49:M49 C56:M56 C54:D54 L54:M54 C63:D63 C59:D59 L59:M59 C65:D66 C64:D64 L64:M64 G7 F9:G9 F14:G14 F19:G19 F24:G24 F29:G29 C36:M37 C34:D34 F34:G34 F39:G39 F44:G44 F49:G49 F54:G54 I9:J9 I14:J14 I19:J19 I24:J24 I29:J29 I34:J34 I39:J39 I44:J44 I49:J49 I54:J54 I59:J59 L34:M34 C70:D71 C69:D69 C58:D58 C57:H57 J57:M57 C68:D68 C67:D67 C48:D48 C47:H47 K47:M47 C13:D13 C12:D12 G12 I12:M12 C18:D18 D17 F17:G17 I17:M17 C23:D23 C22:D22 F22:G22 I22:M22 C28:D28 C27:D27 F27:G27 I27:M27 F8 F13:G13 F18:G18 F23:G23 F28:G28 C33:D33 F33:G33 C38:D38 F38:G38 F43:G43 F48:G48 C53:D53 F53:G53 I8:M8 I13:M13 I18:M18 I23:M23 I28:M28 I33:M33 I38:M38 I43:M43 I48:M48 I53:M53 I58:M58 J7 C60:D62 H61:M61 K63:M63 K66:M66 H62 J62:M62 F45:G45 L45:M45 C50:D50 L50:M50 C55:D55 L55:M55 L65:M65 I60:J60 L60:M60 F55:G55 I55:J55 I50:J50 F50:G50 I45:J45 C40:D40 L40:M40 I40:J40 F40:G40 C35:D35 F35:G35 I35:J35 L35:M35 C30:D30 L30:M30 I30:J30 F30:G30 C25:D25 F25:G25 I25:J25 L25:M25 C20:D20 L20:M20 I20:J20 F20:G20 C15:D15 F15:G15 I15:J15 L15:M15 C10:D10 L10:M10 I10:J10 F10: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CanonVisado2023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Cinta</dc:creator>
  <cp:lastModifiedBy>minas1</cp:lastModifiedBy>
  <cp:lastPrinted>2023-12-22T10:17:49Z</cp:lastPrinted>
  <dcterms:created xsi:type="dcterms:W3CDTF">2015-12-18T08:36:45Z</dcterms:created>
  <dcterms:modified xsi:type="dcterms:W3CDTF">2023-12-22T10:18:31Z</dcterms:modified>
</cp:coreProperties>
</file>